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amidade\nas1\dpm\TEAM4\SHERRY\FB-00367 Kitchen Paper &amp; Plastic Disposable Supplies\ADDITIONAL ITEMS ADDED TO BID\"/>
    </mc:Choice>
  </mc:AlternateContent>
  <bookViews>
    <workbookView xWindow="0" yWindow="300" windowWidth="12120" windowHeight="8520" tabRatio="514"/>
  </bookViews>
  <sheets>
    <sheet name="all items" sheetId="1" r:id="rId1"/>
  </sheets>
  <definedNames>
    <definedName name="_xlnm.Print_Area" localSheetId="0">'all items'!$A$1:$S$98</definedName>
  </definedNames>
  <calcPr calcId="152511"/>
</workbook>
</file>

<file path=xl/calcChain.xml><?xml version="1.0" encoding="utf-8"?>
<calcChain xmlns="http://schemas.openxmlformats.org/spreadsheetml/2006/main">
  <c r="I85" i="1" l="1"/>
  <c r="K85" i="1"/>
  <c r="M85" i="1"/>
  <c r="O85" i="1"/>
  <c r="Q85" i="1"/>
  <c r="S85" i="1"/>
  <c r="G85" i="1"/>
  <c r="O31" i="1" l="1"/>
  <c r="Q31" i="1"/>
  <c r="S31" i="1"/>
  <c r="O19" i="1"/>
  <c r="Q19" i="1"/>
  <c r="S19" i="1"/>
  <c r="M57" i="1"/>
  <c r="M31" i="1"/>
  <c r="M19" i="1"/>
  <c r="M24" i="1" s="1"/>
  <c r="M71" i="1"/>
  <c r="M50" i="1" l="1"/>
  <c r="M51" i="1" s="1"/>
  <c r="M52" i="1" s="1"/>
  <c r="Q50" i="1"/>
  <c r="Q53" i="1" s="1"/>
  <c r="G50" i="1"/>
  <c r="G51" i="1" s="1"/>
  <c r="G57" i="1"/>
  <c r="G64" i="1" s="1"/>
  <c r="G65" i="1" s="1"/>
  <c r="G66" i="1" s="1"/>
  <c r="G68" i="1" s="1"/>
  <c r="G70" i="1" s="1"/>
  <c r="I57" i="1"/>
  <c r="I64" i="1" s="1"/>
  <c r="I66" i="1" s="1"/>
  <c r="K57" i="1"/>
  <c r="K64" i="1" s="1"/>
  <c r="K65" i="1" s="1"/>
  <c r="O57" i="1"/>
  <c r="O64" i="1" s="1"/>
  <c r="O69" i="1" s="1"/>
  <c r="Q57" i="1"/>
  <c r="Q64" i="1" s="1"/>
  <c r="Q67" i="1" s="1"/>
  <c r="S57" i="1"/>
  <c r="S64" i="1" s="1"/>
  <c r="S67" i="1" s="1"/>
  <c r="M64" i="1"/>
  <c r="Q55" i="1" l="1"/>
  <c r="M53" i="1"/>
  <c r="M54" i="1" s="1"/>
  <c r="I67" i="1"/>
  <c r="I68" i="1" s="1"/>
  <c r="I69" i="1"/>
  <c r="Q51" i="1"/>
  <c r="Q52" i="1" s="1"/>
  <c r="Q54" i="1" s="1"/>
  <c r="S69" i="1"/>
  <c r="S65" i="1"/>
  <c r="S66" i="1" s="1"/>
  <c r="S68" i="1" s="1"/>
  <c r="Q65" i="1"/>
  <c r="Q66" i="1" s="1"/>
  <c r="Q68" i="1" s="1"/>
  <c r="Q69" i="1"/>
  <c r="M65" i="1"/>
  <c r="M66" i="1" s="1"/>
  <c r="M68" i="1" s="1"/>
  <c r="O67" i="1"/>
  <c r="K66" i="1"/>
  <c r="K68" i="1" s="1"/>
  <c r="K70" i="1" s="1"/>
  <c r="O65" i="1"/>
  <c r="O66" i="1" s="1"/>
  <c r="M55" i="1"/>
  <c r="G52" i="1"/>
  <c r="G54" i="1" s="1"/>
  <c r="G56" i="1" s="1"/>
  <c r="M78" i="1"/>
  <c r="M43" i="1"/>
  <c r="M36" i="1"/>
  <c r="S71" i="1"/>
  <c r="S78" i="1" s="1"/>
  <c r="S43" i="1"/>
  <c r="S50" i="1" s="1"/>
  <c r="S55" i="1" s="1"/>
  <c r="S36" i="1"/>
  <c r="S24" i="1"/>
  <c r="S27" i="1" s="1"/>
  <c r="Q71" i="1"/>
  <c r="Q43" i="1"/>
  <c r="Q36" i="1"/>
  <c r="Q24" i="1"/>
  <c r="O71" i="1"/>
  <c r="O43" i="1"/>
  <c r="O50" i="1" s="1"/>
  <c r="O53" i="1" s="1"/>
  <c r="O36" i="1"/>
  <c r="O41" i="1" s="1"/>
  <c r="O24" i="1"/>
  <c r="O29" i="1" s="1"/>
  <c r="K71" i="1"/>
  <c r="K78" i="1" s="1"/>
  <c r="K43" i="1"/>
  <c r="K50" i="1" s="1"/>
  <c r="K51" i="1" s="1"/>
  <c r="K31" i="1"/>
  <c r="K36" i="1" s="1"/>
  <c r="K37" i="1" s="1"/>
  <c r="K38" i="1" s="1"/>
  <c r="K40" i="1" s="1"/>
  <c r="K42" i="1" s="1"/>
  <c r="K19" i="1"/>
  <c r="K24" i="1" s="1"/>
  <c r="K25" i="1" s="1"/>
  <c r="Q56" i="1" l="1"/>
  <c r="S70" i="1"/>
  <c r="I70" i="1"/>
  <c r="K52" i="1"/>
  <c r="K54" i="1" s="1"/>
  <c r="K56" i="1" s="1"/>
  <c r="Q70" i="1"/>
  <c r="S53" i="1"/>
  <c r="S51" i="1"/>
  <c r="S52" i="1" s="1"/>
  <c r="M56" i="1"/>
  <c r="O27" i="1"/>
  <c r="Q78" i="1"/>
  <c r="Q83" i="1" s="1"/>
  <c r="O78" i="1"/>
  <c r="Q25" i="1"/>
  <c r="Q26" i="1" s="1"/>
  <c r="Q29" i="1"/>
  <c r="Q37" i="1"/>
  <c r="Q38" i="1" s="1"/>
  <c r="Q41" i="1"/>
  <c r="S25" i="1"/>
  <c r="S26" i="1" s="1"/>
  <c r="S28" i="1" s="1"/>
  <c r="S29" i="1"/>
  <c r="O37" i="1"/>
  <c r="O38" i="1" s="1"/>
  <c r="O25" i="1"/>
  <c r="O26" i="1" s="1"/>
  <c r="Q39" i="1"/>
  <c r="S37" i="1"/>
  <c r="S38" i="1" s="1"/>
  <c r="S39" i="1"/>
  <c r="S41" i="1"/>
  <c r="K26" i="1"/>
  <c r="K28" i="1" s="1"/>
  <c r="K30" i="1" s="1"/>
  <c r="O39" i="1"/>
  <c r="O51" i="1"/>
  <c r="O52" i="1" s="1"/>
  <c r="O54" i="1" s="1"/>
  <c r="O55" i="1"/>
  <c r="Q27" i="1"/>
  <c r="M37" i="1"/>
  <c r="M38" i="1" s="1"/>
  <c r="M40" i="1" s="1"/>
  <c r="M42" i="1" s="1"/>
  <c r="M25" i="1"/>
  <c r="M26" i="1" s="1"/>
  <c r="M28" i="1" s="1"/>
  <c r="M30" i="1" s="1"/>
  <c r="M70" i="1"/>
  <c r="O68" i="1"/>
  <c r="O70" i="1" s="1"/>
  <c r="S83" i="1"/>
  <c r="M81" i="1"/>
  <c r="G43" i="1"/>
  <c r="I43" i="1"/>
  <c r="I50" i="1" s="1"/>
  <c r="G71" i="1"/>
  <c r="G78" i="1" s="1"/>
  <c r="I71" i="1"/>
  <c r="I78" i="1" s="1"/>
  <c r="Q40" i="1" l="1"/>
  <c r="Q42" i="1" s="1"/>
  <c r="O28" i="1"/>
  <c r="O30" i="1" s="1"/>
  <c r="S40" i="1"/>
  <c r="S42" i="1" s="1"/>
  <c r="O56" i="1"/>
  <c r="Q28" i="1"/>
  <c r="Q30" i="1" s="1"/>
  <c r="S54" i="1"/>
  <c r="S56" i="1" s="1"/>
  <c r="S30" i="1"/>
  <c r="I55" i="1"/>
  <c r="I53" i="1"/>
  <c r="I52" i="1"/>
  <c r="O40" i="1"/>
  <c r="O42" i="1" s="1"/>
  <c r="O83" i="1"/>
  <c r="Q79" i="1"/>
  <c r="Q80" i="1" s="1"/>
  <c r="Q81" i="1"/>
  <c r="S81" i="1"/>
  <c r="S79" i="1"/>
  <c r="S80" i="1" s="1"/>
  <c r="M79" i="1"/>
  <c r="M80" i="1" s="1"/>
  <c r="M82" i="1" s="1"/>
  <c r="M83" i="1"/>
  <c r="I31" i="1"/>
  <c r="I36" i="1" s="1"/>
  <c r="I19" i="1"/>
  <c r="I24" i="1" s="1"/>
  <c r="I54" i="1" l="1"/>
  <c r="I56" i="1" s="1"/>
  <c r="I38" i="1"/>
  <c r="I41" i="1"/>
  <c r="I39" i="1"/>
  <c r="I26" i="1"/>
  <c r="I29" i="1"/>
  <c r="I27" i="1"/>
  <c r="O81" i="1"/>
  <c r="O79" i="1"/>
  <c r="O80" i="1" s="1"/>
  <c r="Q82" i="1"/>
  <c r="Q84" i="1" s="1"/>
  <c r="M84" i="1"/>
  <c r="S82" i="1"/>
  <c r="S84" i="1" s="1"/>
  <c r="I81" i="1"/>
  <c r="G31" i="1"/>
  <c r="G36" i="1" s="1"/>
  <c r="G19" i="1"/>
  <c r="G24" i="1" s="1"/>
  <c r="G25" i="1" s="1"/>
  <c r="G26" i="1" s="1"/>
  <c r="G28" i="1" s="1"/>
  <c r="G30" i="1" s="1"/>
  <c r="I40" i="1" l="1"/>
  <c r="I42" i="1" s="1"/>
  <c r="O82" i="1"/>
  <c r="O84" i="1" s="1"/>
  <c r="G37" i="1"/>
  <c r="G38" i="1" s="1"/>
  <c r="G40" i="1" s="1"/>
  <c r="G42" i="1" s="1"/>
  <c r="I28" i="1"/>
  <c r="I30" i="1" s="1"/>
  <c r="G79" i="1"/>
  <c r="I80" i="1"/>
  <c r="I83" i="1"/>
  <c r="K79" i="1" l="1"/>
  <c r="K80" i="1" s="1"/>
  <c r="I82" i="1"/>
  <c r="I84" i="1" s="1"/>
  <c r="G80" i="1"/>
  <c r="K82" i="1" l="1"/>
  <c r="K84" i="1" s="1"/>
  <c r="G82" i="1"/>
  <c r="G84" i="1" s="1"/>
</calcChain>
</file>

<file path=xl/sharedStrings.xml><?xml version="1.0" encoding="utf-8"?>
<sst xmlns="http://schemas.openxmlformats.org/spreadsheetml/2006/main" count="232" uniqueCount="111">
  <si>
    <t>TALLY SHEET</t>
  </si>
  <si>
    <t>Description</t>
  </si>
  <si>
    <t>Quote Received</t>
  </si>
  <si>
    <t>Is this bid Responsive (If no, state reason)</t>
  </si>
  <si>
    <t>Local Preference Affirmed</t>
  </si>
  <si>
    <t>Local Certified Service Veteran</t>
  </si>
  <si>
    <t>Reviewed by</t>
  </si>
  <si>
    <t>Prepared by</t>
  </si>
  <si>
    <t>Locally-Headquartered Affirmed</t>
  </si>
  <si>
    <t>Lucia Hernandez</t>
  </si>
  <si>
    <t>Laura Romano</t>
  </si>
  <si>
    <t>SBE Preference</t>
  </si>
  <si>
    <t>TOTAL</t>
  </si>
  <si>
    <t>Sub Total</t>
  </si>
  <si>
    <t>Evaluate Total</t>
  </si>
  <si>
    <t>SBE Preference Evaluation Total</t>
  </si>
  <si>
    <t>Local Preference (10%)</t>
  </si>
  <si>
    <t>Locally-Headquartered Preference (5%)</t>
  </si>
  <si>
    <t>Contract</t>
  </si>
  <si>
    <t>Due Date</t>
  </si>
  <si>
    <t>SBE Measures</t>
  </si>
  <si>
    <t>Quantity</t>
  </si>
  <si>
    <t>Extended Total</t>
  </si>
  <si>
    <t xml:space="preserve">Vendor Name </t>
  </si>
  <si>
    <t>Vendor FEIN</t>
  </si>
  <si>
    <t>SBE Certification Tier</t>
  </si>
  <si>
    <t>Quotation No</t>
  </si>
  <si>
    <t>Method Award</t>
  </si>
  <si>
    <t>Commodity</t>
  </si>
  <si>
    <t>Unit Price</t>
  </si>
  <si>
    <t>640-50</t>
  </si>
  <si>
    <t xml:space="preserve">Per Line Item </t>
  </si>
  <si>
    <t>PD-2018-009</t>
  </si>
  <si>
    <t>Bid Preference</t>
  </si>
  <si>
    <t>CENTRAL POLY CORP</t>
  </si>
  <si>
    <t>GLOCECOL LLC</t>
  </si>
  <si>
    <t>INTERBORO PACKAGING CORP</t>
  </si>
  <si>
    <t>LAVCOR LLC</t>
  </si>
  <si>
    <t>Kraft bag, #6 (500). Duro #80010 or Approved Equal</t>
  </si>
  <si>
    <t>TIER 2</t>
  </si>
  <si>
    <t>TIER 1</t>
  </si>
  <si>
    <t>Make:</t>
  </si>
  <si>
    <t>Product No:</t>
  </si>
  <si>
    <t>Standard Pkg. Qty.</t>
  </si>
  <si>
    <t>Recycled Product: (Yes or No)</t>
  </si>
  <si>
    <t>Total (60/bale)</t>
  </si>
  <si>
    <t>Qty per bale:</t>
  </si>
  <si>
    <t>Total (500/bale)</t>
  </si>
  <si>
    <t>Roll</t>
  </si>
  <si>
    <t>Bales</t>
  </si>
  <si>
    <t>Unit</t>
  </si>
  <si>
    <t>NO BID</t>
  </si>
  <si>
    <t>YES</t>
  </si>
  <si>
    <t>NO CERT ATTACHED</t>
  </si>
  <si>
    <t>NO</t>
  </si>
  <si>
    <t>FB-00367</t>
  </si>
  <si>
    <t>NO RESPONSE</t>
  </si>
  <si>
    <t>BOARDWALK</t>
  </si>
  <si>
    <t>BWKK2440900</t>
  </si>
  <si>
    <t>BWKK3640900</t>
  </si>
  <si>
    <t>GENERIC</t>
  </si>
  <si>
    <t>BAGK12500</t>
  </si>
  <si>
    <t>500 BAGS</t>
  </si>
  <si>
    <t>BAGK6500</t>
  </si>
  <si>
    <t>OREN INTERNATIONAL</t>
  </si>
  <si>
    <t>50 / BALE</t>
  </si>
  <si>
    <t>A.J.M. PACKAGING</t>
  </si>
  <si>
    <t>50/BALE</t>
  </si>
  <si>
    <t>500/PKG</t>
  </si>
  <si>
    <t>DURO BAG</t>
  </si>
  <si>
    <t>500/PK</t>
  </si>
  <si>
    <t>RSH24K - 612 FEET / DP#191014</t>
  </si>
  <si>
    <t>RSH36K - 612 FEET  / DP#191029</t>
  </si>
  <si>
    <t>ROLL</t>
  </si>
  <si>
    <t>DURO</t>
  </si>
  <si>
    <t>DR013818</t>
  </si>
  <si>
    <t>500/BALE</t>
  </si>
  <si>
    <t>2,000/BALE</t>
  </si>
  <si>
    <t>18412 /                       DP#007269</t>
  </si>
  <si>
    <t>18406 /                       DP#007266</t>
  </si>
  <si>
    <t>BID LATE</t>
  </si>
  <si>
    <t>CYCLED PAPER</t>
  </si>
  <si>
    <t>1 EACH</t>
  </si>
  <si>
    <t>CYCLE PAPER</t>
  </si>
  <si>
    <t>NO QUOTE</t>
  </si>
  <si>
    <t>KRAFT</t>
  </si>
  <si>
    <t>500/BALES</t>
  </si>
  <si>
    <t>N/A</t>
  </si>
  <si>
    <t>Kraft butcher paper white 36" x 900' Boardwalk BWKK3640900 or Approved Equal</t>
  </si>
  <si>
    <t>Kraft butcher paper brown 24" x 900' Boardwalk BWKK2440900 or Approved Equal</t>
  </si>
  <si>
    <r>
      <t xml:space="preserve">Brown paper bags #12 basis weight 40lb, 7"x 4-3/8"x 13-3/4", 500/bage or Approved Equal </t>
    </r>
    <r>
      <rPr>
        <b/>
        <sz val="8"/>
        <color rgb="FF000000"/>
        <rFont val="Verdana"/>
        <family val="2"/>
      </rPr>
      <t>(NOTE: Bags must be plain, no print)</t>
    </r>
  </si>
  <si>
    <r>
      <t xml:space="preserve">30 Gallon 50# double wall two-ply heavy duty paper with wet strenght 16"x 12"x 35" 60/bale or Approved Equal                                      </t>
    </r>
    <r>
      <rPr>
        <b/>
        <sz val="8"/>
        <color rgb="FF000000"/>
        <rFont val="Verdana"/>
        <family val="2"/>
      </rPr>
      <t xml:space="preserve">(NOTE: Bags must be plain, no print) </t>
    </r>
  </si>
  <si>
    <t>Line Item#2</t>
  </si>
  <si>
    <t>Line Item#1:</t>
  </si>
  <si>
    <t>NOTE: Imperial Dade is offering a much smaller roll 612 ft, instead of specs indicated 900 ft. Calculation per feet to determine lowest bidder for line item#1 and #2.</t>
  </si>
  <si>
    <t>Glocecol LLC</t>
  </si>
  <si>
    <t>Imperial Dade</t>
  </si>
  <si>
    <t>Lavcor LLC</t>
  </si>
  <si>
    <t xml:space="preserve">  ROLL</t>
  </si>
  <si>
    <t>DADE PAPER DBA IMPERIAL DADE</t>
  </si>
  <si>
    <t>Group C - Per-Qualification for Spot Market Quotes</t>
  </si>
  <si>
    <t>DISTRICT HEALTHCARE &amp; JANITORIAL SUPPLY INC</t>
  </si>
  <si>
    <t>AGNI ENTERPRISES LLC DBA HEAD TO HEELS SAFETY SUPPLIES</t>
  </si>
  <si>
    <t>RBR300150NP /             DP#016170</t>
  </si>
  <si>
    <t>$25.00 / 900 ft = .027778 per ft</t>
  </si>
  <si>
    <t>$19.62 / 612 ft = .032059 per ft</t>
  </si>
  <si>
    <t>$29.15 / 900 ft = .032389 per ft</t>
  </si>
  <si>
    <t>$35.00 / 900 ft = .038889 per ft</t>
  </si>
  <si>
    <t>$29.45 / 612 ft = .048121 per ft</t>
  </si>
  <si>
    <t>$45.25 / 900 f t= .050278 per ft</t>
  </si>
  <si>
    <t>Grant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</si>
</sst>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164" formatCode="[$-409]m/d/yy\ h:mm\ AM/PM;@"/>
    <numFmt numFmtId="165" formatCode="mm/dd/yy;@"/>
    <numFmt numFmtId="166" formatCode="000000000"/>
    <numFmt numFmtId="167" formatCode="#,##0.00;[Red]#,##0.00"/>
  </numFmts>
  <fonts count="20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8"/>
      <color rgb="FF000000"/>
      <name val="Verdana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8"/>
      <color theme="1"/>
      <name val="Arial"/>
      <family val="2"/>
    </font>
    <font>
      <b/>
      <sz val="8"/>
      <color rgb="FF000000"/>
      <name val="Verdana"/>
      <family val="2"/>
    </font>
    <font>
      <b/>
      <sz val="9"/>
      <color rgb="FF000000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sz val="8"/>
      <color rgb="FFFF0000"/>
      <name val="Arial"/>
      <family val="2"/>
    </font>
    <font>
      <sz val="11"/>
      <color rgb="FF000000"/>
      <name val="Verdana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4" fontId="4" fillId="2" borderId="0" xfId="0" applyNumberFormat="1" applyFont="1" applyFill="1" applyAlignment="1">
      <alignment horizontal="center"/>
    </xf>
    <xf numFmtId="0" fontId="6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NumberFormat="1" applyFill="1" applyAlignment="1">
      <alignment horizontal="center"/>
    </xf>
    <xf numFmtId="0" fontId="8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4" fillId="2" borderId="0" xfId="0" applyNumberFormat="1" applyFont="1" applyFill="1" applyAlignment="1">
      <alignment vertical="center"/>
    </xf>
    <xf numFmtId="4" fontId="4" fillId="2" borderId="0" xfId="0" applyNumberFormat="1" applyFont="1" applyFill="1" applyAlignment="1">
      <alignment horizontal="right"/>
    </xf>
    <xf numFmtId="0" fontId="4" fillId="0" borderId="0" xfId="0" applyFont="1"/>
    <xf numFmtId="4" fontId="4" fillId="0" borderId="0" xfId="0" applyNumberFormat="1" applyFont="1" applyAlignment="1">
      <alignment horizontal="right"/>
    </xf>
    <xf numFmtId="0" fontId="5" fillId="2" borderId="0" xfId="0" applyFont="1" applyFill="1" applyAlignment="1">
      <alignment horizontal="right"/>
    </xf>
    <xf numFmtId="0" fontId="5" fillId="2" borderId="0" xfId="0" applyFont="1" applyFill="1" applyAlignment="1"/>
    <xf numFmtId="0" fontId="5" fillId="2" borderId="0" xfId="0" applyFont="1" applyFill="1" applyBorder="1" applyAlignment="1">
      <alignment horizontal="right"/>
    </xf>
    <xf numFmtId="0" fontId="5" fillId="2" borderId="0" xfId="0" applyFont="1" applyFill="1" applyBorder="1" applyAlignment="1"/>
    <xf numFmtId="0" fontId="5" fillId="2" borderId="0" xfId="0" applyFont="1" applyFill="1" applyBorder="1"/>
    <xf numFmtId="22" fontId="5" fillId="2" borderId="0" xfId="0" applyNumberFormat="1" applyFont="1" applyFill="1" applyBorder="1" applyAlignment="1">
      <alignment horizontal="right"/>
    </xf>
    <xf numFmtId="4" fontId="5" fillId="2" borderId="0" xfId="0" applyNumberFormat="1" applyFont="1" applyFill="1" applyBorder="1" applyAlignment="1">
      <alignment horizontal="right"/>
    </xf>
    <xf numFmtId="0" fontId="1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wrapText="1"/>
    </xf>
    <xf numFmtId="0" fontId="1" fillId="2" borderId="0" xfId="0" applyFont="1" applyFill="1" applyAlignment="1">
      <alignment vertical="center" wrapText="1"/>
    </xf>
    <xf numFmtId="0" fontId="3" fillId="2" borderId="0" xfId="0" applyFont="1" applyFill="1"/>
    <xf numFmtId="0" fontId="1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right" vertical="center"/>
    </xf>
    <xf numFmtId="3" fontId="1" fillId="2" borderId="0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right"/>
    </xf>
    <xf numFmtId="0" fontId="10" fillId="2" borderId="8" xfId="0" applyFont="1" applyFill="1" applyBorder="1" applyAlignment="1">
      <alignment horizontal="right" vertical="center"/>
    </xf>
    <xf numFmtId="0" fontId="10" fillId="2" borderId="9" xfId="0" applyFont="1" applyFill="1" applyBorder="1" applyAlignment="1">
      <alignment horizontal="right" vertical="center"/>
    </xf>
    <xf numFmtId="0" fontId="11" fillId="2" borderId="9" xfId="0" applyFont="1" applyFill="1" applyBorder="1" applyAlignment="1">
      <alignment horizontal="right" vertical="center"/>
    </xf>
    <xf numFmtId="0" fontId="10" fillId="2" borderId="10" xfId="0" applyFont="1" applyFill="1" applyBorder="1" applyAlignment="1">
      <alignment horizontal="right" vertical="center"/>
    </xf>
    <xf numFmtId="0" fontId="5" fillId="2" borderId="2" xfId="0" applyFont="1" applyFill="1" applyBorder="1" applyAlignment="1"/>
    <xf numFmtId="0" fontId="5" fillId="2" borderId="5" xfId="0" applyFont="1" applyFill="1" applyBorder="1" applyAlignment="1"/>
    <xf numFmtId="0" fontId="5" fillId="2" borderId="3" xfId="0" applyFont="1" applyFill="1" applyBorder="1" applyAlignment="1"/>
    <xf numFmtId="49" fontId="5" fillId="2" borderId="2" xfId="0" applyNumberFormat="1" applyFont="1" applyFill="1" applyBorder="1" applyAlignment="1"/>
    <xf numFmtId="49" fontId="5" fillId="2" borderId="5" xfId="0" applyNumberFormat="1" applyFont="1" applyFill="1" applyBorder="1" applyAlignment="1"/>
    <xf numFmtId="49" fontId="5" fillId="2" borderId="3" xfId="0" applyNumberFormat="1" applyFont="1" applyFill="1" applyBorder="1" applyAlignment="1"/>
    <xf numFmtId="4" fontId="1" fillId="3" borderId="1" xfId="0" applyNumberFormat="1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center"/>
    </xf>
    <xf numFmtId="0" fontId="16" fillId="2" borderId="0" xfId="0" applyNumberFormat="1" applyFont="1" applyFill="1" applyAlignment="1">
      <alignment horizontal="center"/>
    </xf>
    <xf numFmtId="4" fontId="15" fillId="2" borderId="0" xfId="0" applyNumberFormat="1" applyFont="1" applyFill="1" applyAlignment="1">
      <alignment horizontal="center"/>
    </xf>
    <xf numFmtId="4" fontId="15" fillId="2" borderId="0" xfId="0" applyNumberFormat="1" applyFont="1" applyFill="1" applyAlignment="1">
      <alignment horizontal="right"/>
    </xf>
    <xf numFmtId="0" fontId="15" fillId="2" borderId="0" xfId="0" applyFont="1" applyFill="1"/>
    <xf numFmtId="0" fontId="16" fillId="4" borderId="11" xfId="0" applyFont="1" applyFill="1" applyBorder="1"/>
    <xf numFmtId="0" fontId="16" fillId="4" borderId="8" xfId="0" applyNumberFormat="1" applyFont="1" applyFill="1" applyBorder="1" applyAlignment="1"/>
    <xf numFmtId="4" fontId="15" fillId="2" borderId="0" xfId="0" applyNumberFormat="1" applyFont="1" applyFill="1" applyBorder="1" applyAlignment="1">
      <alignment horizontal="center"/>
    </xf>
    <xf numFmtId="4" fontId="15" fillId="2" borderId="0" xfId="0" applyNumberFormat="1" applyFont="1" applyFill="1" applyBorder="1" applyAlignment="1">
      <alignment horizontal="right"/>
    </xf>
    <xf numFmtId="0" fontId="15" fillId="2" borderId="0" xfId="0" applyFont="1" applyFill="1" applyBorder="1"/>
    <xf numFmtId="0" fontId="16" fillId="2" borderId="12" xfId="0" applyFont="1" applyFill="1" applyBorder="1"/>
    <xf numFmtId="0" fontId="16" fillId="2" borderId="9" xfId="0" applyNumberFormat="1" applyFont="1" applyFill="1" applyBorder="1" applyAlignment="1"/>
    <xf numFmtId="0" fontId="16" fillId="2" borderId="13" xfId="0" applyFont="1" applyFill="1" applyBorder="1"/>
    <xf numFmtId="8" fontId="16" fillId="2" borderId="10" xfId="0" applyNumberFormat="1" applyFont="1" applyFill="1" applyBorder="1" applyAlignment="1"/>
    <xf numFmtId="0" fontId="16" fillId="2" borderId="0" xfId="0" applyFont="1" applyFill="1" applyBorder="1"/>
    <xf numFmtId="0" fontId="16" fillId="2" borderId="0" xfId="0" applyNumberFormat="1" applyFont="1" applyFill="1" applyBorder="1" applyAlignment="1">
      <alignment horizontal="center"/>
    </xf>
    <xf numFmtId="8" fontId="15" fillId="2" borderId="0" xfId="0" applyNumberFormat="1" applyFont="1" applyFill="1" applyBorder="1" applyAlignment="1"/>
    <xf numFmtId="0" fontId="15" fillId="2" borderId="0" xfId="0" applyNumberFormat="1" applyFont="1" applyFill="1" applyAlignment="1"/>
    <xf numFmtId="8" fontId="16" fillId="2" borderId="9" xfId="0" applyNumberFormat="1" applyFont="1" applyFill="1" applyBorder="1" applyAlignment="1"/>
    <xf numFmtId="0" fontId="16" fillId="2" borderId="0" xfId="0" applyFont="1" applyFill="1"/>
    <xf numFmtId="164" fontId="7" fillId="2" borderId="0" xfId="0" applyNumberFormat="1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12" fillId="3" borderId="1" xfId="0" applyNumberFormat="1" applyFont="1" applyFill="1" applyBorder="1" applyAlignment="1">
      <alignment horizontal="center"/>
    </xf>
    <xf numFmtId="4" fontId="1" fillId="4" borderId="1" xfId="0" applyNumberFormat="1" applyFont="1" applyFill="1" applyBorder="1" applyAlignment="1">
      <alignment horizontal="right"/>
    </xf>
    <xf numFmtId="4" fontId="1" fillId="4" borderId="1" xfId="0" applyNumberFormat="1" applyFont="1" applyFill="1" applyBorder="1"/>
    <xf numFmtId="4" fontId="1" fillId="2" borderId="2" xfId="0" applyNumberFormat="1" applyFont="1" applyFill="1" applyBorder="1"/>
    <xf numFmtId="4" fontId="1" fillId="2" borderId="1" xfId="0" applyNumberFormat="1" applyFont="1" applyFill="1" applyBorder="1"/>
    <xf numFmtId="4" fontId="1" fillId="3" borderId="2" xfId="0" applyNumberFormat="1" applyFont="1" applyFill="1" applyBorder="1"/>
    <xf numFmtId="4" fontId="1" fillId="3" borderId="1" xfId="0" applyNumberFormat="1" applyFont="1" applyFill="1" applyBorder="1"/>
    <xf numFmtId="4" fontId="1" fillId="0" borderId="1" xfId="0" applyNumberFormat="1" applyFont="1" applyFill="1" applyBorder="1" applyAlignment="1">
      <alignment horizontal="right"/>
    </xf>
    <xf numFmtId="4" fontId="1" fillId="3" borderId="1" xfId="0" applyNumberFormat="1" applyFont="1" applyFill="1" applyBorder="1" applyAlignment="1">
      <alignment horizontal="right"/>
    </xf>
    <xf numFmtId="167" fontId="12" fillId="0" borderId="1" xfId="0" applyNumberFormat="1" applyFont="1" applyFill="1" applyBorder="1" applyAlignment="1">
      <alignment horizontal="right"/>
    </xf>
    <xf numFmtId="167" fontId="12" fillId="3" borderId="1" xfId="0" applyNumberFormat="1" applyFont="1" applyFill="1" applyBorder="1" applyAlignment="1">
      <alignment horizontal="right"/>
    </xf>
    <xf numFmtId="4" fontId="3" fillId="0" borderId="1" xfId="0" applyNumberFormat="1" applyFont="1" applyFill="1" applyBorder="1" applyAlignment="1">
      <alignment horizontal="right"/>
    </xf>
    <xf numFmtId="4" fontId="3" fillId="3" borderId="1" xfId="0" applyNumberFormat="1" applyFont="1" applyFill="1" applyBorder="1" applyAlignment="1">
      <alignment horizontal="right"/>
    </xf>
    <xf numFmtId="4" fontId="1" fillId="0" borderId="3" xfId="0" applyNumberFormat="1" applyFont="1" applyFill="1" applyBorder="1" applyAlignment="1">
      <alignment horizontal="right"/>
    </xf>
    <xf numFmtId="4" fontId="1" fillId="3" borderId="3" xfId="0" applyNumberFormat="1" applyFont="1" applyFill="1" applyBorder="1" applyAlignment="1">
      <alignment horizontal="right"/>
    </xf>
    <xf numFmtId="4" fontId="1" fillId="0" borderId="1" xfId="0" applyNumberFormat="1" applyFont="1" applyFill="1" applyBorder="1"/>
    <xf numFmtId="4" fontId="1" fillId="4" borderId="2" xfId="0" applyNumberFormat="1" applyFont="1" applyFill="1" applyBorder="1"/>
    <xf numFmtId="4" fontId="1" fillId="4" borderId="4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/>
    </xf>
    <xf numFmtId="0" fontId="18" fillId="2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center"/>
    </xf>
    <xf numFmtId="0" fontId="19" fillId="2" borderId="0" xfId="0" applyFont="1" applyFill="1"/>
    <xf numFmtId="0" fontId="11" fillId="2" borderId="2" xfId="0" applyFont="1" applyFill="1" applyBorder="1" applyAlignment="1">
      <alignment horizontal="right" vertical="center"/>
    </xf>
    <xf numFmtId="0" fontId="11" fillId="2" borderId="5" xfId="0" applyFont="1" applyFill="1" applyBorder="1" applyAlignment="1">
      <alignment horizontal="right" vertical="center"/>
    </xf>
    <xf numFmtId="0" fontId="11" fillId="2" borderId="3" xfId="0" applyFont="1" applyFill="1" applyBorder="1" applyAlignment="1">
      <alignment horizontal="right" vertical="center"/>
    </xf>
    <xf numFmtId="4" fontId="1" fillId="0" borderId="6" xfId="0" applyNumberFormat="1" applyFont="1" applyFill="1" applyBorder="1" applyAlignment="1">
      <alignment horizontal="center"/>
    </xf>
    <xf numFmtId="4" fontId="1" fillId="0" borderId="7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center"/>
    </xf>
    <xf numFmtId="14" fontId="1" fillId="2" borderId="2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4" fontId="12" fillId="2" borderId="2" xfId="0" applyNumberFormat="1" applyFont="1" applyFill="1" applyBorder="1" applyAlignment="1">
      <alignment horizontal="center"/>
    </xf>
    <xf numFmtId="4" fontId="12" fillId="2" borderId="3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4" fontId="1" fillId="2" borderId="2" xfId="0" applyNumberFormat="1" applyFont="1" applyFill="1" applyBorder="1" applyAlignment="1">
      <alignment horizontal="center"/>
    </xf>
    <xf numFmtId="4" fontId="1" fillId="2" borderId="3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 wrapText="1"/>
    </xf>
    <xf numFmtId="0" fontId="1" fillId="2" borderId="3" xfId="0" applyNumberFormat="1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right" vertical="center"/>
    </xf>
    <xf numFmtId="0" fontId="10" fillId="2" borderId="5" xfId="0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right"/>
    </xf>
    <xf numFmtId="49" fontId="5" fillId="2" borderId="2" xfId="0" applyNumberFormat="1" applyFont="1" applyFill="1" applyBorder="1" applyAlignment="1">
      <alignment horizontal="left"/>
    </xf>
    <xf numFmtId="49" fontId="5" fillId="2" borderId="5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left"/>
    </xf>
    <xf numFmtId="166" fontId="1" fillId="0" borderId="2" xfId="0" applyNumberFormat="1" applyFont="1" applyBorder="1" applyAlignment="1">
      <alignment horizontal="center"/>
    </xf>
    <xf numFmtId="166" fontId="1" fillId="0" borderId="3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left"/>
    </xf>
    <xf numFmtId="14" fontId="5" fillId="2" borderId="5" xfId="0" applyNumberFormat="1" applyFont="1" applyFill="1" applyBorder="1" applyAlignment="1">
      <alignment horizontal="left"/>
    </xf>
    <xf numFmtId="14" fontId="5" fillId="2" borderId="3" xfId="0" applyNumberFormat="1" applyFont="1" applyFill="1" applyBorder="1" applyAlignment="1">
      <alignment horizontal="left"/>
    </xf>
    <xf numFmtId="165" fontId="7" fillId="0" borderId="2" xfId="0" applyNumberFormat="1" applyFont="1" applyFill="1" applyBorder="1" applyAlignment="1">
      <alignment horizontal="left"/>
    </xf>
    <xf numFmtId="165" fontId="7" fillId="0" borderId="5" xfId="0" applyNumberFormat="1" applyFont="1" applyFill="1" applyBorder="1" applyAlignment="1">
      <alignment horizontal="left"/>
    </xf>
    <xf numFmtId="165" fontId="7" fillId="0" borderId="3" xfId="0" applyNumberFormat="1" applyFont="1" applyFill="1" applyBorder="1" applyAlignment="1">
      <alignment horizontal="left"/>
    </xf>
    <xf numFmtId="0" fontId="12" fillId="2" borderId="5" xfId="0" applyFont="1" applyFill="1" applyBorder="1" applyAlignment="1">
      <alignment horizontal="center"/>
    </xf>
    <xf numFmtId="166" fontId="1" fillId="0" borderId="2" xfId="0" applyNumberFormat="1" applyFont="1" applyFill="1" applyBorder="1" applyAlignment="1">
      <alignment horizontal="center"/>
    </xf>
    <xf numFmtId="166" fontId="1" fillId="0" borderId="3" xfId="0" applyNumberFormat="1" applyFont="1" applyFill="1" applyBorder="1" applyAlignment="1">
      <alignment horizontal="center"/>
    </xf>
    <xf numFmtId="4" fontId="12" fillId="2" borderId="5" xfId="0" applyNumberFormat="1" applyFont="1" applyFill="1" applyBorder="1" applyAlignment="1">
      <alignment horizontal="center"/>
    </xf>
    <xf numFmtId="4" fontId="1" fillId="4" borderId="2" xfId="0" applyNumberFormat="1" applyFont="1" applyFill="1" applyBorder="1" applyAlignment="1">
      <alignment horizontal="center"/>
    </xf>
    <xf numFmtId="4" fontId="1" fillId="4" borderId="3" xfId="0" applyNumberFormat="1" applyFont="1" applyFill="1" applyBorder="1" applyAlignment="1">
      <alignment horizontal="center"/>
    </xf>
    <xf numFmtId="14" fontId="1" fillId="2" borderId="2" xfId="0" applyNumberFormat="1" applyFont="1" applyFill="1" applyBorder="1" applyAlignment="1">
      <alignment horizontal="center" vertical="center"/>
    </xf>
    <xf numFmtId="14" fontId="1" fillId="2" borderId="5" xfId="0" applyNumberFormat="1" applyFont="1" applyFill="1" applyBorder="1" applyAlignment="1">
      <alignment horizontal="center" vertical="center"/>
    </xf>
    <xf numFmtId="4" fontId="17" fillId="0" borderId="2" xfId="0" applyNumberFormat="1" applyFont="1" applyFill="1" applyBorder="1" applyAlignment="1">
      <alignment horizontal="center"/>
    </xf>
    <xf numFmtId="4" fontId="17" fillId="0" borderId="3" xfId="0" applyNumberFormat="1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center"/>
    </xf>
    <xf numFmtId="4" fontId="1" fillId="0" borderId="3" xfId="0" applyNumberFormat="1" applyFont="1" applyFill="1" applyBorder="1" applyAlignment="1">
      <alignment horizontal="center"/>
    </xf>
    <xf numFmtId="4" fontId="1" fillId="2" borderId="2" xfId="0" applyNumberFormat="1" applyFont="1" applyFill="1" applyBorder="1" applyAlignment="1">
      <alignment horizontal="center" wrapText="1"/>
    </xf>
    <xf numFmtId="4" fontId="1" fillId="2" borderId="3" xfId="0" applyNumberFormat="1" applyFont="1" applyFill="1" applyBorder="1" applyAlignment="1">
      <alignment horizontal="center" wrapText="1"/>
    </xf>
    <xf numFmtId="0" fontId="1" fillId="4" borderId="2" xfId="0" applyNumberFormat="1" applyFont="1" applyFill="1" applyBorder="1" applyAlignment="1">
      <alignment horizontal="center"/>
    </xf>
    <xf numFmtId="0" fontId="1" fillId="4" borderId="3" xfId="0" applyNumberFormat="1" applyFont="1" applyFill="1" applyBorder="1" applyAlignment="1">
      <alignment horizontal="center"/>
    </xf>
    <xf numFmtId="4" fontId="1" fillId="3" borderId="2" xfId="0" applyNumberFormat="1" applyFont="1" applyFill="1" applyBorder="1" applyAlignment="1">
      <alignment horizontal="center"/>
    </xf>
    <xf numFmtId="4" fontId="1" fillId="3" borderId="3" xfId="0" applyNumberFormat="1" applyFont="1" applyFill="1" applyBorder="1" applyAlignment="1">
      <alignment horizontal="center"/>
    </xf>
    <xf numFmtId="0" fontId="1" fillId="3" borderId="2" xfId="0" applyNumberFormat="1" applyFont="1" applyFill="1" applyBorder="1" applyAlignment="1">
      <alignment horizontal="center"/>
    </xf>
    <xf numFmtId="0" fontId="1" fillId="3" borderId="3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right" wrapText="1"/>
    </xf>
    <xf numFmtId="0" fontId="5" fillId="2" borderId="5" xfId="0" applyFont="1" applyFill="1" applyBorder="1" applyAlignment="1">
      <alignment horizontal="right" wrapText="1"/>
    </xf>
    <xf numFmtId="0" fontId="5" fillId="2" borderId="3" xfId="0" applyFont="1" applyFill="1" applyBorder="1" applyAlignment="1">
      <alignment horizontal="right" wrapText="1"/>
    </xf>
    <xf numFmtId="0" fontId="5" fillId="2" borderId="5" xfId="0" applyFont="1" applyFill="1" applyBorder="1" applyAlignment="1">
      <alignment horizontal="right"/>
    </xf>
    <xf numFmtId="0" fontId="8" fillId="2" borderId="2" xfId="0" applyFont="1" applyFill="1" applyBorder="1" applyAlignment="1">
      <alignment horizontal="right"/>
    </xf>
    <xf numFmtId="0" fontId="8" fillId="2" borderId="5" xfId="0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0" fontId="8" fillId="2" borderId="2" xfId="0" applyFont="1" applyFill="1" applyBorder="1" applyAlignment="1">
      <alignment horizontal="right" wrapText="1"/>
    </xf>
    <xf numFmtId="0" fontId="8" fillId="2" borderId="5" xfId="0" applyFont="1" applyFill="1" applyBorder="1" applyAlignment="1">
      <alignment horizontal="right" wrapText="1"/>
    </xf>
    <xf numFmtId="0" fontId="8" fillId="2" borderId="3" xfId="0" applyFont="1" applyFill="1" applyBorder="1" applyAlignment="1">
      <alignment horizontal="right" wrapText="1"/>
    </xf>
    <xf numFmtId="0" fontId="1" fillId="2" borderId="2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4" fontId="1" fillId="4" borderId="2" xfId="0" applyNumberFormat="1" applyFont="1" applyFill="1" applyBorder="1" applyAlignment="1">
      <alignment horizontal="center" wrapText="1"/>
    </xf>
    <xf numFmtId="4" fontId="1" fillId="4" borderId="3" xfId="0" applyNumberFormat="1" applyFont="1" applyFill="1" applyBorder="1" applyAlignment="1">
      <alignment horizontal="center" wrapText="1"/>
    </xf>
    <xf numFmtId="4" fontId="1" fillId="3" borderId="6" xfId="0" applyNumberFormat="1" applyFont="1" applyFill="1" applyBorder="1" applyAlignment="1">
      <alignment horizontal="center"/>
    </xf>
    <xf numFmtId="4" fontId="1" fillId="3" borderId="7" xfId="0" applyNumberFormat="1" applyFont="1" applyFill="1" applyBorder="1" applyAlignment="1">
      <alignment horizontal="center"/>
    </xf>
    <xf numFmtId="4" fontId="1" fillId="3" borderId="4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166" fontId="1" fillId="3" borderId="2" xfId="0" applyNumberFormat="1" applyFont="1" applyFill="1" applyBorder="1" applyAlignment="1">
      <alignment horizontal="center"/>
    </xf>
    <xf numFmtId="166" fontId="1" fillId="3" borderId="3" xfId="0" applyNumberFormat="1" applyFont="1" applyFill="1" applyBorder="1" applyAlignment="1">
      <alignment horizontal="center"/>
    </xf>
    <xf numFmtId="14" fontId="1" fillId="3" borderId="2" xfId="0" applyNumberFormat="1" applyFont="1" applyFill="1" applyBorder="1" applyAlignment="1">
      <alignment horizontal="center" vertical="center" wrapText="1"/>
    </xf>
    <xf numFmtId="14" fontId="1" fillId="3" borderId="3" xfId="0" applyNumberFormat="1" applyFont="1" applyFill="1" applyBorder="1" applyAlignment="1">
      <alignment horizontal="center" vertical="center" wrapText="1"/>
    </xf>
    <xf numFmtId="4" fontId="12" fillId="3" borderId="2" xfId="0" applyNumberFormat="1" applyFont="1" applyFill="1" applyBorder="1" applyAlignment="1">
      <alignment horizontal="center"/>
    </xf>
    <xf numFmtId="4" fontId="12" fillId="3" borderId="3" xfId="0" applyNumberFormat="1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/>
    </xf>
    <xf numFmtId="14" fontId="17" fillId="3" borderId="2" xfId="0" applyNumberFormat="1" applyFont="1" applyFill="1" applyBorder="1" applyAlignment="1">
      <alignment horizontal="center" vertical="center" wrapText="1"/>
    </xf>
    <xf numFmtId="14" fontId="17" fillId="3" borderId="3" xfId="0" applyNumberFormat="1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/>
    </xf>
    <xf numFmtId="4" fontId="3" fillId="3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6"/>
  <sheetViews>
    <sheetView tabSelected="1" workbookViewId="0">
      <selection activeCell="N6" sqref="N6"/>
    </sheetView>
  </sheetViews>
  <sheetFormatPr defaultRowHeight="12.75" x14ac:dyDescent="0.2"/>
  <cols>
    <col min="1" max="1" width="4.7109375" style="2" customWidth="1"/>
    <col min="2" max="2" width="14.7109375" customWidth="1"/>
    <col min="3" max="3" width="28.7109375" style="1" customWidth="1"/>
    <col min="4" max="4" width="5.42578125" style="4" customWidth="1"/>
    <col min="5" max="5" width="6.28515625" style="4" customWidth="1"/>
    <col min="6" max="6" width="6.42578125" style="14" customWidth="1"/>
    <col min="7" max="7" width="9.28515625" style="13" customWidth="1"/>
    <col min="8" max="8" width="7.85546875" style="13" bestFit="1" customWidth="1"/>
    <col min="9" max="9" width="11.28515625" style="13" customWidth="1"/>
    <col min="12" max="12" width="7.140625" bestFit="1" customWidth="1"/>
    <col min="13" max="13" width="6.85546875" bestFit="1" customWidth="1"/>
    <col min="14" max="14" width="7.140625" bestFit="1" customWidth="1"/>
    <col min="15" max="15" width="7.42578125" customWidth="1"/>
    <col min="17" max="17" width="7.42578125" customWidth="1"/>
    <col min="18" max="18" width="7" customWidth="1"/>
    <col min="19" max="19" width="10.140625" customWidth="1"/>
  </cols>
  <sheetData>
    <row r="1" spans="1:19" s="10" customFormat="1" ht="12.75" customHeight="1" x14ac:dyDescent="0.2">
      <c r="A1" s="109" t="s">
        <v>0</v>
      </c>
      <c r="B1" s="110"/>
      <c r="C1" s="110"/>
      <c r="D1" s="110"/>
      <c r="E1" s="111"/>
      <c r="F1" s="15"/>
      <c r="G1" s="16"/>
      <c r="H1" s="16"/>
      <c r="I1" s="16"/>
    </row>
    <row r="2" spans="1:19" s="10" customFormat="1" ht="12.75" customHeight="1" x14ac:dyDescent="0.2">
      <c r="A2" s="120" t="s">
        <v>18</v>
      </c>
      <c r="B2" s="121"/>
      <c r="C2" s="124" t="s">
        <v>55</v>
      </c>
      <c r="D2" s="125"/>
      <c r="E2" s="126"/>
      <c r="F2" s="17"/>
      <c r="G2" s="18"/>
      <c r="H2" s="18"/>
      <c r="I2" s="18"/>
    </row>
    <row r="3" spans="1:19" s="10" customFormat="1" ht="12.75" customHeight="1" x14ac:dyDescent="0.2">
      <c r="A3" s="120" t="s">
        <v>26</v>
      </c>
      <c r="B3" s="121"/>
      <c r="C3" s="124" t="s">
        <v>32</v>
      </c>
      <c r="D3" s="125"/>
      <c r="E3" s="126"/>
      <c r="F3" s="17"/>
      <c r="G3" s="19"/>
      <c r="H3" s="19"/>
      <c r="I3" s="19"/>
    </row>
    <row r="4" spans="1:19" s="10" customFormat="1" ht="12.75" customHeight="1" x14ac:dyDescent="0.2">
      <c r="A4" s="120" t="s">
        <v>19</v>
      </c>
      <c r="B4" s="121"/>
      <c r="C4" s="130">
        <v>43361</v>
      </c>
      <c r="D4" s="131"/>
      <c r="E4" s="132"/>
      <c r="F4" s="20"/>
      <c r="G4" s="19"/>
      <c r="H4" s="19"/>
      <c r="I4" s="19"/>
    </row>
    <row r="5" spans="1:19" s="10" customFormat="1" ht="12.75" customHeight="1" x14ac:dyDescent="0.2">
      <c r="A5" s="122" t="s">
        <v>27</v>
      </c>
      <c r="B5" s="123"/>
      <c r="C5" s="133" t="s">
        <v>31</v>
      </c>
      <c r="D5" s="134"/>
      <c r="E5" s="135"/>
      <c r="F5" s="20"/>
      <c r="G5" s="19"/>
      <c r="H5" s="67" t="s">
        <v>100</v>
      </c>
      <c r="I5" s="19"/>
    </row>
    <row r="6" spans="1:19" s="10" customFormat="1" ht="12.75" customHeight="1" x14ac:dyDescent="0.2">
      <c r="A6" s="120" t="s">
        <v>28</v>
      </c>
      <c r="B6" s="121"/>
      <c r="C6" s="124" t="s">
        <v>30</v>
      </c>
      <c r="D6" s="125"/>
      <c r="E6" s="126"/>
      <c r="F6" s="34"/>
      <c r="G6" s="19"/>
      <c r="H6" s="19"/>
      <c r="I6" s="19"/>
    </row>
    <row r="7" spans="1:19" s="10" customFormat="1" ht="12.75" customHeight="1" x14ac:dyDescent="0.2">
      <c r="A7" s="120" t="s">
        <v>20</v>
      </c>
      <c r="B7" s="121"/>
      <c r="C7" s="42" t="s">
        <v>33</v>
      </c>
      <c r="D7" s="43"/>
      <c r="E7" s="44"/>
      <c r="F7" s="20"/>
      <c r="G7" s="19"/>
      <c r="H7" s="19"/>
      <c r="I7" s="19"/>
    </row>
    <row r="8" spans="1:19" s="10" customFormat="1" ht="12.75" customHeight="1" x14ac:dyDescent="0.2">
      <c r="A8" s="120" t="s">
        <v>7</v>
      </c>
      <c r="B8" s="121"/>
      <c r="C8" s="39" t="s">
        <v>9</v>
      </c>
      <c r="D8" s="40"/>
      <c r="E8" s="41"/>
      <c r="F8" s="17"/>
      <c r="G8" s="19"/>
      <c r="H8" s="19"/>
      <c r="I8" s="19"/>
    </row>
    <row r="9" spans="1:19" s="10" customFormat="1" ht="12.75" customHeight="1" x14ac:dyDescent="0.2">
      <c r="A9" s="120" t="s">
        <v>6</v>
      </c>
      <c r="B9" s="121"/>
      <c r="C9" s="39" t="s">
        <v>10</v>
      </c>
      <c r="D9" s="40"/>
      <c r="E9" s="41"/>
      <c r="F9" s="15"/>
    </row>
    <row r="10" spans="1:19" s="27" customFormat="1" ht="45" customHeight="1" x14ac:dyDescent="0.2">
      <c r="A10" s="156" t="s">
        <v>23</v>
      </c>
      <c r="B10" s="157"/>
      <c r="C10" s="157"/>
      <c r="D10" s="157"/>
      <c r="E10" s="158"/>
      <c r="F10" s="129" t="s">
        <v>35</v>
      </c>
      <c r="G10" s="129"/>
      <c r="H10" s="129" t="s">
        <v>99</v>
      </c>
      <c r="I10" s="129"/>
      <c r="J10" s="129" t="s">
        <v>37</v>
      </c>
      <c r="K10" s="129"/>
      <c r="L10" s="176" t="s">
        <v>101</v>
      </c>
      <c r="M10" s="176"/>
      <c r="N10" s="176" t="s">
        <v>36</v>
      </c>
      <c r="O10" s="176"/>
      <c r="P10" s="176" t="s">
        <v>34</v>
      </c>
      <c r="Q10" s="176"/>
      <c r="R10" s="176" t="s">
        <v>102</v>
      </c>
      <c r="S10" s="176"/>
    </row>
    <row r="11" spans="1:19" s="28" customFormat="1" ht="12.75" customHeight="1" x14ac:dyDescent="0.2">
      <c r="A11" s="159" t="s">
        <v>24</v>
      </c>
      <c r="B11" s="160"/>
      <c r="C11" s="160"/>
      <c r="D11" s="160"/>
      <c r="E11" s="161"/>
      <c r="F11" s="137">
        <v>202081836</v>
      </c>
      <c r="G11" s="138"/>
      <c r="H11" s="127">
        <v>590784248</v>
      </c>
      <c r="I11" s="128"/>
      <c r="J11" s="127">
        <v>452409053</v>
      </c>
      <c r="K11" s="128"/>
      <c r="L11" s="177">
        <v>521755328</v>
      </c>
      <c r="M11" s="178"/>
      <c r="N11" s="177">
        <v>112633541</v>
      </c>
      <c r="O11" s="178"/>
      <c r="P11" s="177">
        <v>223246346</v>
      </c>
      <c r="Q11" s="178"/>
      <c r="R11" s="177">
        <v>471699827</v>
      </c>
      <c r="S11" s="178"/>
    </row>
    <row r="12" spans="1:19" s="11" customFormat="1" ht="14.25" customHeight="1" x14ac:dyDescent="0.2">
      <c r="A12" s="120" t="s">
        <v>2</v>
      </c>
      <c r="B12" s="162"/>
      <c r="C12" s="162"/>
      <c r="D12" s="162"/>
      <c r="E12" s="121"/>
      <c r="F12" s="142">
        <v>43361</v>
      </c>
      <c r="G12" s="143"/>
      <c r="H12" s="99">
        <v>43361</v>
      </c>
      <c r="I12" s="100"/>
      <c r="J12" s="99">
        <v>43361</v>
      </c>
      <c r="K12" s="100"/>
      <c r="L12" s="187">
        <v>43362</v>
      </c>
      <c r="M12" s="188"/>
      <c r="N12" s="179">
        <v>43356</v>
      </c>
      <c r="O12" s="180"/>
      <c r="P12" s="179">
        <v>43361</v>
      </c>
      <c r="Q12" s="180"/>
      <c r="R12" s="187" t="s">
        <v>87</v>
      </c>
      <c r="S12" s="188"/>
    </row>
    <row r="13" spans="1:19" s="5" customFormat="1" ht="12" x14ac:dyDescent="0.2">
      <c r="A13" s="120" t="s">
        <v>4</v>
      </c>
      <c r="B13" s="162"/>
      <c r="C13" s="162"/>
      <c r="D13" s="162"/>
      <c r="E13" s="121"/>
      <c r="F13" s="101" t="s">
        <v>52</v>
      </c>
      <c r="G13" s="139"/>
      <c r="H13" s="101" t="s">
        <v>54</v>
      </c>
      <c r="I13" s="102"/>
      <c r="J13" s="101" t="s">
        <v>52</v>
      </c>
      <c r="K13" s="102"/>
      <c r="L13" s="181" t="s">
        <v>52</v>
      </c>
      <c r="M13" s="182"/>
      <c r="N13" s="181"/>
      <c r="O13" s="182"/>
      <c r="P13" s="181"/>
      <c r="Q13" s="182"/>
      <c r="R13" s="181"/>
      <c r="S13" s="182"/>
    </row>
    <row r="14" spans="1:19" s="5" customFormat="1" ht="12" x14ac:dyDescent="0.2">
      <c r="A14" s="120" t="s">
        <v>8</v>
      </c>
      <c r="B14" s="162"/>
      <c r="C14" s="162"/>
      <c r="D14" s="162"/>
      <c r="E14" s="121"/>
      <c r="F14" s="103" t="s">
        <v>52</v>
      </c>
      <c r="G14" s="136"/>
      <c r="H14" s="103" t="s">
        <v>54</v>
      </c>
      <c r="I14" s="104"/>
      <c r="J14" s="103" t="s">
        <v>52</v>
      </c>
      <c r="K14" s="104"/>
      <c r="L14" s="183" t="s">
        <v>52</v>
      </c>
      <c r="M14" s="184"/>
      <c r="N14" s="183"/>
      <c r="O14" s="184"/>
      <c r="P14" s="183"/>
      <c r="Q14" s="184"/>
      <c r="R14" s="183"/>
      <c r="S14" s="184"/>
    </row>
    <row r="15" spans="1:19" s="8" customFormat="1" ht="12" x14ac:dyDescent="0.2">
      <c r="A15" s="163" t="s">
        <v>5</v>
      </c>
      <c r="B15" s="164"/>
      <c r="C15" s="164"/>
      <c r="D15" s="164"/>
      <c r="E15" s="165"/>
      <c r="F15" s="103" t="s">
        <v>53</v>
      </c>
      <c r="G15" s="136"/>
      <c r="H15" s="103" t="s">
        <v>54</v>
      </c>
      <c r="I15" s="104"/>
      <c r="J15" s="103" t="s">
        <v>54</v>
      </c>
      <c r="K15" s="104"/>
      <c r="L15" s="183" t="s">
        <v>54</v>
      </c>
      <c r="M15" s="184"/>
      <c r="N15" s="183"/>
      <c r="O15" s="184"/>
      <c r="P15" s="183"/>
      <c r="Q15" s="184"/>
      <c r="R15" s="183"/>
      <c r="S15" s="184"/>
    </row>
    <row r="16" spans="1:19" s="5" customFormat="1" ht="12" x14ac:dyDescent="0.2">
      <c r="A16" s="120" t="s">
        <v>25</v>
      </c>
      <c r="B16" s="162"/>
      <c r="C16" s="162"/>
      <c r="D16" s="162"/>
      <c r="E16" s="121"/>
      <c r="F16" s="87" t="s">
        <v>39</v>
      </c>
      <c r="G16" s="88">
        <v>12558</v>
      </c>
      <c r="H16" s="146" t="s">
        <v>54</v>
      </c>
      <c r="I16" s="147"/>
      <c r="J16" s="87" t="s">
        <v>40</v>
      </c>
      <c r="K16" s="88">
        <v>15378</v>
      </c>
      <c r="L16" s="68" t="s">
        <v>39</v>
      </c>
      <c r="M16" s="69">
        <v>11406</v>
      </c>
      <c r="N16" s="68"/>
      <c r="O16" s="69"/>
      <c r="P16" s="68"/>
      <c r="Q16" s="69"/>
      <c r="R16" s="68"/>
      <c r="S16" s="69"/>
    </row>
    <row r="17" spans="1:19" s="8" customFormat="1" ht="12" x14ac:dyDescent="0.2">
      <c r="A17" s="166" t="s">
        <v>3</v>
      </c>
      <c r="B17" s="167"/>
      <c r="C17" s="167"/>
      <c r="D17" s="167"/>
      <c r="E17" s="168"/>
      <c r="F17" s="103" t="s">
        <v>52</v>
      </c>
      <c r="G17" s="136"/>
      <c r="H17" s="103" t="s">
        <v>52</v>
      </c>
      <c r="I17" s="104"/>
      <c r="J17" s="103" t="s">
        <v>52</v>
      </c>
      <c r="K17" s="104"/>
      <c r="L17" s="185" t="s">
        <v>80</v>
      </c>
      <c r="M17" s="186"/>
      <c r="N17" s="185" t="s">
        <v>51</v>
      </c>
      <c r="O17" s="186"/>
      <c r="P17" s="185" t="s">
        <v>51</v>
      </c>
      <c r="Q17" s="186"/>
      <c r="R17" s="185" t="s">
        <v>56</v>
      </c>
      <c r="S17" s="186"/>
    </row>
    <row r="18" spans="1:19" s="3" customFormat="1" ht="24.75" customHeight="1" x14ac:dyDescent="0.2">
      <c r="A18" s="22"/>
      <c r="B18" s="117" t="s">
        <v>1</v>
      </c>
      <c r="C18" s="118"/>
      <c r="D18" s="32" t="s">
        <v>21</v>
      </c>
      <c r="E18" s="32" t="s">
        <v>50</v>
      </c>
      <c r="F18" s="26" t="s">
        <v>29</v>
      </c>
      <c r="G18" s="26" t="s">
        <v>22</v>
      </c>
      <c r="H18" s="26" t="s">
        <v>29</v>
      </c>
      <c r="I18" s="26" t="s">
        <v>22</v>
      </c>
      <c r="J18" s="26" t="s">
        <v>29</v>
      </c>
      <c r="K18" s="26" t="s">
        <v>22</v>
      </c>
      <c r="L18" s="45" t="s">
        <v>29</v>
      </c>
      <c r="M18" s="45" t="s">
        <v>22</v>
      </c>
      <c r="N18" s="45" t="s">
        <v>29</v>
      </c>
      <c r="O18" s="45" t="s">
        <v>22</v>
      </c>
      <c r="P18" s="45" t="s">
        <v>29</v>
      </c>
      <c r="Q18" s="45" t="s">
        <v>22</v>
      </c>
      <c r="R18" s="45" t="s">
        <v>29</v>
      </c>
      <c r="S18" s="45" t="s">
        <v>22</v>
      </c>
    </row>
    <row r="19" spans="1:19" s="3" customFormat="1" ht="24.6" customHeight="1" x14ac:dyDescent="0.2">
      <c r="A19" s="23">
        <v>1</v>
      </c>
      <c r="B19" s="115" t="s">
        <v>89</v>
      </c>
      <c r="C19" s="119"/>
      <c r="D19" s="25">
        <v>8</v>
      </c>
      <c r="E19" s="25" t="s">
        <v>48</v>
      </c>
      <c r="F19" s="70">
        <v>25</v>
      </c>
      <c r="G19" s="71">
        <f>D19*F19</f>
        <v>200</v>
      </c>
      <c r="H19" s="72">
        <v>19.62</v>
      </c>
      <c r="I19" s="73">
        <f>D19*H19</f>
        <v>156.96</v>
      </c>
      <c r="J19" s="72">
        <v>29.15</v>
      </c>
      <c r="K19" s="73">
        <f>D19*J19</f>
        <v>233.2</v>
      </c>
      <c r="L19" s="74">
        <v>36</v>
      </c>
      <c r="M19" s="75">
        <f>D19*L19</f>
        <v>288</v>
      </c>
      <c r="N19" s="74"/>
      <c r="O19" s="75">
        <f>D19*N19</f>
        <v>0</v>
      </c>
      <c r="P19" s="74"/>
      <c r="Q19" s="75">
        <f>D19*P19</f>
        <v>0</v>
      </c>
      <c r="R19" s="74"/>
      <c r="S19" s="75">
        <f>D19*R19</f>
        <v>0</v>
      </c>
    </row>
    <row r="20" spans="1:19" s="3" customFormat="1" x14ac:dyDescent="0.2">
      <c r="A20" s="33"/>
      <c r="B20" s="115" t="s">
        <v>41</v>
      </c>
      <c r="C20" s="116"/>
      <c r="D20" s="25"/>
      <c r="E20" s="25"/>
      <c r="F20" s="140" t="s">
        <v>57</v>
      </c>
      <c r="G20" s="141"/>
      <c r="H20" s="105" t="s">
        <v>64</v>
      </c>
      <c r="I20" s="106"/>
      <c r="J20" s="105" t="s">
        <v>57</v>
      </c>
      <c r="K20" s="106"/>
      <c r="L20" s="152" t="s">
        <v>81</v>
      </c>
      <c r="M20" s="153"/>
      <c r="N20" s="152"/>
      <c r="O20" s="153"/>
      <c r="P20" s="152"/>
      <c r="Q20" s="153"/>
      <c r="R20" s="152"/>
      <c r="S20" s="153"/>
    </row>
    <row r="21" spans="1:19" s="3" customFormat="1" ht="25.9" customHeight="1" x14ac:dyDescent="0.2">
      <c r="A21" s="33"/>
      <c r="B21" s="115" t="s">
        <v>42</v>
      </c>
      <c r="C21" s="116"/>
      <c r="D21" s="25"/>
      <c r="E21" s="25"/>
      <c r="F21" s="140" t="s">
        <v>58</v>
      </c>
      <c r="G21" s="141"/>
      <c r="H21" s="148" t="s">
        <v>71</v>
      </c>
      <c r="I21" s="149"/>
      <c r="J21" s="105" t="s">
        <v>58</v>
      </c>
      <c r="K21" s="106"/>
      <c r="L21" s="154">
        <v>35622440</v>
      </c>
      <c r="M21" s="155"/>
      <c r="N21" s="154"/>
      <c r="O21" s="155"/>
      <c r="P21" s="154"/>
      <c r="Q21" s="155"/>
      <c r="R21" s="154"/>
      <c r="S21" s="155"/>
    </row>
    <row r="22" spans="1:19" s="3" customFormat="1" ht="13.15" customHeight="1" x14ac:dyDescent="0.2">
      <c r="A22" s="33"/>
      <c r="B22" s="115" t="s">
        <v>43</v>
      </c>
      <c r="C22" s="116"/>
      <c r="D22" s="25"/>
      <c r="E22" s="25"/>
      <c r="F22" s="140" t="s">
        <v>73</v>
      </c>
      <c r="G22" s="141"/>
      <c r="H22" s="105" t="s">
        <v>98</v>
      </c>
      <c r="I22" s="106"/>
      <c r="J22" s="105" t="s">
        <v>73</v>
      </c>
      <c r="K22" s="106"/>
      <c r="L22" s="152" t="s">
        <v>82</v>
      </c>
      <c r="M22" s="153"/>
      <c r="N22" s="152"/>
      <c r="O22" s="153"/>
      <c r="P22" s="152"/>
      <c r="Q22" s="153"/>
      <c r="R22" s="152"/>
      <c r="S22" s="153"/>
    </row>
    <row r="23" spans="1:19" s="3" customFormat="1" x14ac:dyDescent="0.2">
      <c r="A23" s="33"/>
      <c r="B23" s="115" t="s">
        <v>44</v>
      </c>
      <c r="C23" s="116"/>
      <c r="D23" s="25"/>
      <c r="E23" s="25"/>
      <c r="F23" s="140" t="s">
        <v>54</v>
      </c>
      <c r="G23" s="141"/>
      <c r="H23" s="105" t="s">
        <v>54</v>
      </c>
      <c r="I23" s="106"/>
      <c r="J23" s="105" t="s">
        <v>54</v>
      </c>
      <c r="K23" s="106"/>
      <c r="L23" s="152" t="s">
        <v>52</v>
      </c>
      <c r="M23" s="153"/>
      <c r="N23" s="152"/>
      <c r="O23" s="153"/>
      <c r="P23" s="152"/>
      <c r="Q23" s="153"/>
      <c r="R23" s="152"/>
      <c r="S23" s="153"/>
    </row>
    <row r="24" spans="1:19" s="3" customFormat="1" x14ac:dyDescent="0.2">
      <c r="A24" s="112" t="s">
        <v>12</v>
      </c>
      <c r="B24" s="113"/>
      <c r="C24" s="113"/>
      <c r="D24" s="114"/>
      <c r="E24" s="35"/>
      <c r="F24" s="96"/>
      <c r="G24" s="76">
        <f>G19</f>
        <v>200</v>
      </c>
      <c r="H24" s="96"/>
      <c r="I24" s="76">
        <f>I19</f>
        <v>156.96</v>
      </c>
      <c r="J24" s="96"/>
      <c r="K24" s="76">
        <f>K19</f>
        <v>233.2</v>
      </c>
      <c r="L24" s="173"/>
      <c r="M24" s="77">
        <f>M19</f>
        <v>288</v>
      </c>
      <c r="N24" s="173"/>
      <c r="O24" s="77">
        <f>O19</f>
        <v>0</v>
      </c>
      <c r="P24" s="173"/>
      <c r="Q24" s="77">
        <f>Q19</f>
        <v>0</v>
      </c>
      <c r="R24" s="173"/>
      <c r="S24" s="77">
        <f>S19</f>
        <v>0</v>
      </c>
    </row>
    <row r="25" spans="1:19" s="3" customFormat="1" x14ac:dyDescent="0.2">
      <c r="A25" s="112" t="s">
        <v>11</v>
      </c>
      <c r="B25" s="113"/>
      <c r="C25" s="113"/>
      <c r="D25" s="114"/>
      <c r="E25" s="36"/>
      <c r="F25" s="97"/>
      <c r="G25" s="78">
        <f t="shared" ref="G25" si="0">G24*10%</f>
        <v>20</v>
      </c>
      <c r="H25" s="97"/>
      <c r="I25" s="78"/>
      <c r="J25" s="97"/>
      <c r="K25" s="78">
        <f t="shared" ref="K25" si="1">K24*10%</f>
        <v>23.32</v>
      </c>
      <c r="L25" s="174"/>
      <c r="M25" s="79">
        <f t="shared" ref="M25" si="2">M24*10%</f>
        <v>28.8</v>
      </c>
      <c r="N25" s="174"/>
      <c r="O25" s="79">
        <f t="shared" ref="O25" si="3">O24*10%</f>
        <v>0</v>
      </c>
      <c r="P25" s="174"/>
      <c r="Q25" s="79">
        <f t="shared" ref="Q25" si="4">Q24*10%</f>
        <v>0</v>
      </c>
      <c r="R25" s="174"/>
      <c r="S25" s="79">
        <f t="shared" ref="S25" si="5">S24*10%</f>
        <v>0</v>
      </c>
    </row>
    <row r="26" spans="1:19" s="3" customFormat="1" x14ac:dyDescent="0.2">
      <c r="A26" s="93" t="s">
        <v>15</v>
      </c>
      <c r="B26" s="94"/>
      <c r="C26" s="94"/>
      <c r="D26" s="95"/>
      <c r="E26" s="37"/>
      <c r="F26" s="97"/>
      <c r="G26" s="80">
        <f t="shared" ref="G26" si="6">G24-G25</f>
        <v>180</v>
      </c>
      <c r="H26" s="97"/>
      <c r="I26" s="80">
        <f t="shared" ref="I26" si="7">I24-I25</f>
        <v>156.96</v>
      </c>
      <c r="J26" s="97"/>
      <c r="K26" s="80">
        <f t="shared" ref="K26" si="8">K24-K25</f>
        <v>209.88</v>
      </c>
      <c r="L26" s="174"/>
      <c r="M26" s="81">
        <f t="shared" ref="M26" si="9">M24-M25</f>
        <v>259.2</v>
      </c>
      <c r="N26" s="174"/>
      <c r="O26" s="81">
        <f t="shared" ref="O26" si="10">O24-O25</f>
        <v>0</v>
      </c>
      <c r="P26" s="174"/>
      <c r="Q26" s="81">
        <f t="shared" ref="Q26" si="11">Q24-Q25</f>
        <v>0</v>
      </c>
      <c r="R26" s="174"/>
      <c r="S26" s="81">
        <f t="shared" ref="S26" si="12">S24-S25</f>
        <v>0</v>
      </c>
    </row>
    <row r="27" spans="1:19" s="3" customFormat="1" x14ac:dyDescent="0.2">
      <c r="A27" s="112" t="s">
        <v>16</v>
      </c>
      <c r="B27" s="113"/>
      <c r="C27" s="113"/>
      <c r="D27" s="114"/>
      <c r="E27" s="36"/>
      <c r="F27" s="97"/>
      <c r="G27" s="76"/>
      <c r="H27" s="97"/>
      <c r="I27" s="76">
        <f t="shared" ref="I27" si="13">I24*10%</f>
        <v>15.696000000000002</v>
      </c>
      <c r="J27" s="97"/>
      <c r="K27" s="76"/>
      <c r="L27" s="174"/>
      <c r="M27" s="77"/>
      <c r="N27" s="174"/>
      <c r="O27" s="77">
        <f t="shared" ref="O27" si="14">O24*10%</f>
        <v>0</v>
      </c>
      <c r="P27" s="174"/>
      <c r="Q27" s="77">
        <f t="shared" ref="Q27" si="15">Q24*10%</f>
        <v>0</v>
      </c>
      <c r="R27" s="174"/>
      <c r="S27" s="77">
        <f t="shared" ref="S27" si="16">S24*10%</f>
        <v>0</v>
      </c>
    </row>
    <row r="28" spans="1:19" s="3" customFormat="1" x14ac:dyDescent="0.2">
      <c r="A28" s="112" t="s">
        <v>13</v>
      </c>
      <c r="B28" s="113"/>
      <c r="C28" s="113"/>
      <c r="D28" s="114"/>
      <c r="E28" s="36"/>
      <c r="F28" s="97"/>
      <c r="G28" s="76">
        <f t="shared" ref="G28" si="17">G26+G27</f>
        <v>180</v>
      </c>
      <c r="H28" s="97"/>
      <c r="I28" s="76">
        <f t="shared" ref="I28" si="18">I26+I27</f>
        <v>172.65600000000001</v>
      </c>
      <c r="J28" s="97"/>
      <c r="K28" s="76">
        <f t="shared" ref="K28" si="19">K26+K27</f>
        <v>209.88</v>
      </c>
      <c r="L28" s="174"/>
      <c r="M28" s="77">
        <f t="shared" ref="M28" si="20">M26+M27</f>
        <v>259.2</v>
      </c>
      <c r="N28" s="174"/>
      <c r="O28" s="77">
        <f t="shared" ref="O28" si="21">O26+O27</f>
        <v>0</v>
      </c>
      <c r="P28" s="174"/>
      <c r="Q28" s="77">
        <f t="shared" ref="Q28" si="22">Q26+Q27</f>
        <v>0</v>
      </c>
      <c r="R28" s="174"/>
      <c r="S28" s="77">
        <f t="shared" ref="S28" si="23">S26+S27</f>
        <v>0</v>
      </c>
    </row>
    <row r="29" spans="1:19" s="3" customFormat="1" x14ac:dyDescent="0.2">
      <c r="A29" s="112" t="s">
        <v>17</v>
      </c>
      <c r="B29" s="113"/>
      <c r="C29" s="113"/>
      <c r="D29" s="114"/>
      <c r="E29" s="36"/>
      <c r="F29" s="97"/>
      <c r="G29" s="76"/>
      <c r="H29" s="97"/>
      <c r="I29" s="76">
        <f t="shared" ref="I29" si="24">I24*5%</f>
        <v>7.8480000000000008</v>
      </c>
      <c r="J29" s="97"/>
      <c r="K29" s="76"/>
      <c r="L29" s="174"/>
      <c r="M29" s="77"/>
      <c r="N29" s="174"/>
      <c r="O29" s="77">
        <f t="shared" ref="O29" si="25">O24*5%</f>
        <v>0</v>
      </c>
      <c r="P29" s="174"/>
      <c r="Q29" s="77">
        <f t="shared" ref="Q29" si="26">Q24*5%</f>
        <v>0</v>
      </c>
      <c r="R29" s="174"/>
      <c r="S29" s="77">
        <f t="shared" ref="S29" si="27">S24*5%</f>
        <v>0</v>
      </c>
    </row>
    <row r="30" spans="1:19" s="3" customFormat="1" x14ac:dyDescent="0.2">
      <c r="A30" s="112" t="s">
        <v>14</v>
      </c>
      <c r="B30" s="113"/>
      <c r="C30" s="113"/>
      <c r="D30" s="114"/>
      <c r="E30" s="38"/>
      <c r="F30" s="98"/>
      <c r="G30" s="82">
        <f t="shared" ref="G30" si="28">G28+G29</f>
        <v>180</v>
      </c>
      <c r="H30" s="98"/>
      <c r="I30" s="82">
        <f t="shared" ref="I30" si="29">I28+I29</f>
        <v>180.50400000000002</v>
      </c>
      <c r="J30" s="98"/>
      <c r="K30" s="82">
        <f t="shared" ref="K30" si="30">K28+K29</f>
        <v>209.88</v>
      </c>
      <c r="L30" s="175"/>
      <c r="M30" s="83">
        <f t="shared" ref="M30" si="31">M28+M29</f>
        <v>259.2</v>
      </c>
      <c r="N30" s="175"/>
      <c r="O30" s="83">
        <f t="shared" ref="O30" si="32">O28+O29</f>
        <v>0</v>
      </c>
      <c r="P30" s="175"/>
      <c r="Q30" s="83">
        <f t="shared" ref="Q30" si="33">Q28+Q29</f>
        <v>0</v>
      </c>
      <c r="R30" s="175"/>
      <c r="S30" s="83">
        <f t="shared" ref="S30" si="34">S28+S29</f>
        <v>0</v>
      </c>
    </row>
    <row r="31" spans="1:19" s="3" customFormat="1" ht="26.45" customHeight="1" x14ac:dyDescent="0.2">
      <c r="A31" s="23">
        <v>2</v>
      </c>
      <c r="B31" s="115" t="s">
        <v>88</v>
      </c>
      <c r="C31" s="119"/>
      <c r="D31" s="25">
        <v>8</v>
      </c>
      <c r="E31" s="25" t="s">
        <v>48</v>
      </c>
      <c r="F31" s="70">
        <v>35</v>
      </c>
      <c r="G31" s="71">
        <f>D31*F31</f>
        <v>280</v>
      </c>
      <c r="H31" s="72">
        <v>29.45</v>
      </c>
      <c r="I31" s="73">
        <f>D31*H31</f>
        <v>235.6</v>
      </c>
      <c r="J31" s="72">
        <v>45.25</v>
      </c>
      <c r="K31" s="73">
        <f>D31*J31</f>
        <v>362</v>
      </c>
      <c r="L31" s="74">
        <v>44</v>
      </c>
      <c r="M31" s="75">
        <f>D31*L31</f>
        <v>352</v>
      </c>
      <c r="N31" s="74"/>
      <c r="O31" s="75">
        <f>D31*N31</f>
        <v>0</v>
      </c>
      <c r="P31" s="74"/>
      <c r="Q31" s="75">
        <f>D31*P31</f>
        <v>0</v>
      </c>
      <c r="R31" s="74"/>
      <c r="S31" s="75">
        <f>D31*R31</f>
        <v>0</v>
      </c>
    </row>
    <row r="32" spans="1:19" s="3" customFormat="1" x14ac:dyDescent="0.2">
      <c r="A32" s="33"/>
      <c r="B32" s="115" t="s">
        <v>41</v>
      </c>
      <c r="C32" s="116"/>
      <c r="D32" s="25"/>
      <c r="E32" s="25"/>
      <c r="F32" s="140" t="s">
        <v>57</v>
      </c>
      <c r="G32" s="141"/>
      <c r="H32" s="105" t="s">
        <v>64</v>
      </c>
      <c r="I32" s="106"/>
      <c r="J32" s="105" t="s">
        <v>57</v>
      </c>
      <c r="K32" s="106"/>
      <c r="L32" s="152" t="s">
        <v>83</v>
      </c>
      <c r="M32" s="153"/>
      <c r="N32" s="152"/>
      <c r="O32" s="153"/>
      <c r="P32" s="152"/>
      <c r="Q32" s="153"/>
      <c r="R32" s="152"/>
      <c r="S32" s="153"/>
    </row>
    <row r="33" spans="1:19" s="3" customFormat="1" ht="26.45" customHeight="1" x14ac:dyDescent="0.2">
      <c r="A33" s="33"/>
      <c r="B33" s="115" t="s">
        <v>42</v>
      </c>
      <c r="C33" s="116"/>
      <c r="D33" s="25"/>
      <c r="E33" s="25"/>
      <c r="F33" s="140" t="s">
        <v>59</v>
      </c>
      <c r="G33" s="141"/>
      <c r="H33" s="148" t="s">
        <v>72</v>
      </c>
      <c r="I33" s="149"/>
      <c r="J33" s="105" t="s">
        <v>59</v>
      </c>
      <c r="K33" s="106"/>
      <c r="L33" s="154">
        <v>35620334</v>
      </c>
      <c r="M33" s="155"/>
      <c r="N33" s="154"/>
      <c r="O33" s="155"/>
      <c r="P33" s="154"/>
      <c r="Q33" s="155"/>
      <c r="R33" s="154"/>
      <c r="S33" s="155"/>
    </row>
    <row r="34" spans="1:19" s="3" customFormat="1" ht="13.15" customHeight="1" x14ac:dyDescent="0.2">
      <c r="A34" s="33"/>
      <c r="B34" s="115" t="s">
        <v>43</v>
      </c>
      <c r="C34" s="116"/>
      <c r="D34" s="25"/>
      <c r="E34" s="25"/>
      <c r="F34" s="140" t="s">
        <v>73</v>
      </c>
      <c r="G34" s="141"/>
      <c r="H34" s="105" t="s">
        <v>73</v>
      </c>
      <c r="I34" s="106"/>
      <c r="J34" s="105" t="s">
        <v>73</v>
      </c>
      <c r="K34" s="106"/>
      <c r="L34" s="152" t="s">
        <v>82</v>
      </c>
      <c r="M34" s="153"/>
      <c r="N34" s="152"/>
      <c r="O34" s="153"/>
      <c r="P34" s="152"/>
      <c r="Q34" s="153"/>
      <c r="R34" s="152"/>
      <c r="S34" s="153"/>
    </row>
    <row r="35" spans="1:19" s="3" customFormat="1" ht="12.6" customHeight="1" x14ac:dyDescent="0.2">
      <c r="A35" s="33"/>
      <c r="B35" s="115" t="s">
        <v>44</v>
      </c>
      <c r="C35" s="116"/>
      <c r="D35" s="25"/>
      <c r="E35" s="25"/>
      <c r="F35" s="140" t="s">
        <v>54</v>
      </c>
      <c r="G35" s="141"/>
      <c r="H35" s="105" t="s">
        <v>54</v>
      </c>
      <c r="I35" s="106"/>
      <c r="J35" s="105" t="s">
        <v>54</v>
      </c>
      <c r="K35" s="106"/>
      <c r="L35" s="152" t="s">
        <v>52</v>
      </c>
      <c r="M35" s="153"/>
      <c r="N35" s="152"/>
      <c r="O35" s="153"/>
      <c r="P35" s="152"/>
      <c r="Q35" s="153"/>
      <c r="R35" s="152"/>
      <c r="S35" s="153"/>
    </row>
    <row r="36" spans="1:19" s="3" customFormat="1" ht="12.6" customHeight="1" x14ac:dyDescent="0.2">
      <c r="A36" s="112" t="s">
        <v>12</v>
      </c>
      <c r="B36" s="113"/>
      <c r="C36" s="113"/>
      <c r="D36" s="114"/>
      <c r="E36" s="35"/>
      <c r="F36" s="96"/>
      <c r="G36" s="76">
        <f>G31</f>
        <v>280</v>
      </c>
      <c r="H36" s="96"/>
      <c r="I36" s="76">
        <f>I31</f>
        <v>235.6</v>
      </c>
      <c r="J36" s="96"/>
      <c r="K36" s="76">
        <f>K31</f>
        <v>362</v>
      </c>
      <c r="L36" s="173"/>
      <c r="M36" s="77">
        <f>M31</f>
        <v>352</v>
      </c>
      <c r="N36" s="173"/>
      <c r="O36" s="77">
        <f>O31</f>
        <v>0</v>
      </c>
      <c r="P36" s="173"/>
      <c r="Q36" s="77">
        <f>Q31</f>
        <v>0</v>
      </c>
      <c r="R36" s="173"/>
      <c r="S36" s="77">
        <f>S31</f>
        <v>0</v>
      </c>
    </row>
    <row r="37" spans="1:19" s="3" customFormat="1" ht="12.6" customHeight="1" x14ac:dyDescent="0.2">
      <c r="A37" s="112" t="s">
        <v>11</v>
      </c>
      <c r="B37" s="113"/>
      <c r="C37" s="113"/>
      <c r="D37" s="114"/>
      <c r="E37" s="36"/>
      <c r="F37" s="97"/>
      <c r="G37" s="78">
        <f t="shared" ref="G37" si="35">G36*10%</f>
        <v>28</v>
      </c>
      <c r="H37" s="97"/>
      <c r="I37" s="78"/>
      <c r="J37" s="97"/>
      <c r="K37" s="78">
        <f t="shared" ref="K37" si="36">K36*10%</f>
        <v>36.200000000000003</v>
      </c>
      <c r="L37" s="174"/>
      <c r="M37" s="79">
        <f t="shared" ref="M37" si="37">M36*10%</f>
        <v>35.200000000000003</v>
      </c>
      <c r="N37" s="174"/>
      <c r="O37" s="79">
        <f t="shared" ref="O37" si="38">O36*10%</f>
        <v>0</v>
      </c>
      <c r="P37" s="174"/>
      <c r="Q37" s="79">
        <f t="shared" ref="Q37" si="39">Q36*10%</f>
        <v>0</v>
      </c>
      <c r="R37" s="174"/>
      <c r="S37" s="79">
        <f t="shared" ref="S37" si="40">S36*10%</f>
        <v>0</v>
      </c>
    </row>
    <row r="38" spans="1:19" s="3" customFormat="1" ht="12.6" customHeight="1" x14ac:dyDescent="0.2">
      <c r="A38" s="93" t="s">
        <v>15</v>
      </c>
      <c r="B38" s="94"/>
      <c r="C38" s="94"/>
      <c r="D38" s="95"/>
      <c r="E38" s="37"/>
      <c r="F38" s="97"/>
      <c r="G38" s="80">
        <f t="shared" ref="G38" si="41">G36-G37</f>
        <v>252</v>
      </c>
      <c r="H38" s="97"/>
      <c r="I38" s="80">
        <f t="shared" ref="I38" si="42">I36-I37</f>
        <v>235.6</v>
      </c>
      <c r="J38" s="97"/>
      <c r="K38" s="80">
        <f t="shared" ref="K38" si="43">K36-K37</f>
        <v>325.8</v>
      </c>
      <c r="L38" s="174"/>
      <c r="M38" s="81">
        <f t="shared" ref="M38" si="44">M36-M37</f>
        <v>316.8</v>
      </c>
      <c r="N38" s="174"/>
      <c r="O38" s="81">
        <f t="shared" ref="O38" si="45">O36-O37</f>
        <v>0</v>
      </c>
      <c r="P38" s="174"/>
      <c r="Q38" s="81">
        <f t="shared" ref="Q38" si="46">Q36-Q37</f>
        <v>0</v>
      </c>
      <c r="R38" s="174"/>
      <c r="S38" s="81">
        <f t="shared" ref="S38" si="47">S36-S37</f>
        <v>0</v>
      </c>
    </row>
    <row r="39" spans="1:19" s="3" customFormat="1" ht="12.6" customHeight="1" x14ac:dyDescent="0.2">
      <c r="A39" s="112" t="s">
        <v>16</v>
      </c>
      <c r="B39" s="113"/>
      <c r="C39" s="113"/>
      <c r="D39" s="114"/>
      <c r="E39" s="36"/>
      <c r="F39" s="97"/>
      <c r="G39" s="76"/>
      <c r="H39" s="97"/>
      <c r="I39" s="76">
        <f t="shared" ref="I39" si="48">I36*10%</f>
        <v>23.560000000000002</v>
      </c>
      <c r="J39" s="97"/>
      <c r="K39" s="76"/>
      <c r="L39" s="174"/>
      <c r="M39" s="77"/>
      <c r="N39" s="174"/>
      <c r="O39" s="77">
        <f t="shared" ref="O39" si="49">O36*10%</f>
        <v>0</v>
      </c>
      <c r="P39" s="174"/>
      <c r="Q39" s="77">
        <f t="shared" ref="Q39" si="50">Q36*10%</f>
        <v>0</v>
      </c>
      <c r="R39" s="174"/>
      <c r="S39" s="77">
        <f t="shared" ref="S39" si="51">S36*10%</f>
        <v>0</v>
      </c>
    </row>
    <row r="40" spans="1:19" s="3" customFormat="1" ht="12.6" customHeight="1" x14ac:dyDescent="0.2">
      <c r="A40" s="112" t="s">
        <v>13</v>
      </c>
      <c r="B40" s="113"/>
      <c r="C40" s="113"/>
      <c r="D40" s="114"/>
      <c r="E40" s="36"/>
      <c r="F40" s="97"/>
      <c r="G40" s="76">
        <f t="shared" ref="G40" si="52">G38+G39</f>
        <v>252</v>
      </c>
      <c r="H40" s="97"/>
      <c r="I40" s="76">
        <f t="shared" ref="I40" si="53">I38+I39</f>
        <v>259.15999999999997</v>
      </c>
      <c r="J40" s="97"/>
      <c r="K40" s="76">
        <f t="shared" ref="K40" si="54">K38+K39</f>
        <v>325.8</v>
      </c>
      <c r="L40" s="174"/>
      <c r="M40" s="77">
        <f t="shared" ref="M40" si="55">M38+M39</f>
        <v>316.8</v>
      </c>
      <c r="N40" s="174"/>
      <c r="O40" s="77">
        <f t="shared" ref="O40" si="56">O38+O39</f>
        <v>0</v>
      </c>
      <c r="P40" s="174"/>
      <c r="Q40" s="77">
        <f t="shared" ref="Q40" si="57">Q38+Q39</f>
        <v>0</v>
      </c>
      <c r="R40" s="174"/>
      <c r="S40" s="77">
        <f t="shared" ref="S40" si="58">S38+S39</f>
        <v>0</v>
      </c>
    </row>
    <row r="41" spans="1:19" s="3" customFormat="1" ht="12.6" customHeight="1" x14ac:dyDescent="0.2">
      <c r="A41" s="112" t="s">
        <v>17</v>
      </c>
      <c r="B41" s="113"/>
      <c r="C41" s="113"/>
      <c r="D41" s="114"/>
      <c r="E41" s="36"/>
      <c r="F41" s="97"/>
      <c r="G41" s="76"/>
      <c r="H41" s="97"/>
      <c r="I41" s="76">
        <f t="shared" ref="I41" si="59">I36*5%</f>
        <v>11.780000000000001</v>
      </c>
      <c r="J41" s="97"/>
      <c r="K41" s="76"/>
      <c r="L41" s="174"/>
      <c r="M41" s="77"/>
      <c r="N41" s="174"/>
      <c r="O41" s="77">
        <f t="shared" ref="O41" si="60">O36*5%</f>
        <v>0</v>
      </c>
      <c r="P41" s="174"/>
      <c r="Q41" s="77">
        <f t="shared" ref="Q41" si="61">Q36*5%</f>
        <v>0</v>
      </c>
      <c r="R41" s="174"/>
      <c r="S41" s="77">
        <f t="shared" ref="S41" si="62">S36*5%</f>
        <v>0</v>
      </c>
    </row>
    <row r="42" spans="1:19" s="3" customFormat="1" ht="12.6" customHeight="1" x14ac:dyDescent="0.2">
      <c r="A42" s="112" t="s">
        <v>14</v>
      </c>
      <c r="B42" s="113"/>
      <c r="C42" s="113"/>
      <c r="D42" s="114"/>
      <c r="E42" s="38"/>
      <c r="F42" s="98"/>
      <c r="G42" s="82">
        <f t="shared" ref="G42" si="63">G40+G41</f>
        <v>252</v>
      </c>
      <c r="H42" s="98"/>
      <c r="I42" s="82">
        <f t="shared" ref="I42" si="64">I40+I41</f>
        <v>270.93999999999994</v>
      </c>
      <c r="J42" s="98"/>
      <c r="K42" s="82">
        <f t="shared" ref="K42" si="65">K40+K41</f>
        <v>325.8</v>
      </c>
      <c r="L42" s="175"/>
      <c r="M42" s="83">
        <f t="shared" ref="M42" si="66">M40+M41</f>
        <v>316.8</v>
      </c>
      <c r="N42" s="175"/>
      <c r="O42" s="83">
        <f t="shared" ref="O42" si="67">O40+O41</f>
        <v>0</v>
      </c>
      <c r="P42" s="175"/>
      <c r="Q42" s="83">
        <f t="shared" ref="Q42" si="68">Q40+Q41</f>
        <v>0</v>
      </c>
      <c r="R42" s="175"/>
      <c r="S42" s="83">
        <f t="shared" ref="S42" si="69">S40+S41</f>
        <v>0</v>
      </c>
    </row>
    <row r="43" spans="1:19" s="3" customFormat="1" ht="42" customHeight="1" x14ac:dyDescent="0.2">
      <c r="A43" s="33">
        <v>3</v>
      </c>
      <c r="B43" s="115" t="s">
        <v>91</v>
      </c>
      <c r="C43" s="116"/>
      <c r="D43" s="25">
        <v>5</v>
      </c>
      <c r="E43" s="25" t="s">
        <v>49</v>
      </c>
      <c r="F43" s="76">
        <v>0</v>
      </c>
      <c r="G43" s="84">
        <f>D43*F43</f>
        <v>0</v>
      </c>
      <c r="H43" s="85">
        <v>47.12</v>
      </c>
      <c r="I43" s="71">
        <f>D43*H43</f>
        <v>235.6</v>
      </c>
      <c r="J43" s="72">
        <v>69.900000000000006</v>
      </c>
      <c r="K43" s="73">
        <f>D43*J43</f>
        <v>349.5</v>
      </c>
      <c r="L43" s="74">
        <v>0</v>
      </c>
      <c r="M43" s="75">
        <f>N43*L43</f>
        <v>0</v>
      </c>
      <c r="N43" s="74"/>
      <c r="O43" s="75">
        <f>F43*N43</f>
        <v>0</v>
      </c>
      <c r="P43" s="74"/>
      <c r="Q43" s="75">
        <f>H43*P43</f>
        <v>0</v>
      </c>
      <c r="R43" s="74"/>
      <c r="S43" s="75">
        <f>J43*R43</f>
        <v>0</v>
      </c>
    </row>
    <row r="44" spans="1:19" s="3" customFormat="1" x14ac:dyDescent="0.2">
      <c r="A44" s="33"/>
      <c r="B44" s="115" t="s">
        <v>45</v>
      </c>
      <c r="C44" s="116"/>
      <c r="D44" s="25"/>
      <c r="E44" s="25"/>
      <c r="F44" s="144" t="s">
        <v>51</v>
      </c>
      <c r="G44" s="145"/>
      <c r="H44" s="140" t="s">
        <v>65</v>
      </c>
      <c r="I44" s="141"/>
      <c r="J44" s="105" t="s">
        <v>65</v>
      </c>
      <c r="K44" s="106"/>
      <c r="L44" s="189" t="s">
        <v>84</v>
      </c>
      <c r="M44" s="190"/>
      <c r="N44" s="152"/>
      <c r="O44" s="153"/>
      <c r="P44" s="152"/>
      <c r="Q44" s="153"/>
      <c r="R44" s="152"/>
      <c r="S44" s="153"/>
    </row>
    <row r="45" spans="1:19" s="3" customFormat="1" x14ac:dyDescent="0.2">
      <c r="A45" s="33"/>
      <c r="B45" s="115" t="s">
        <v>41</v>
      </c>
      <c r="C45" s="116"/>
      <c r="D45" s="25"/>
      <c r="E45" s="25"/>
      <c r="F45" s="146"/>
      <c r="G45" s="147"/>
      <c r="H45" s="140" t="s">
        <v>66</v>
      </c>
      <c r="I45" s="141"/>
      <c r="J45" s="105" t="s">
        <v>74</v>
      </c>
      <c r="K45" s="106"/>
      <c r="L45" s="152"/>
      <c r="M45" s="153"/>
      <c r="N45" s="152"/>
      <c r="O45" s="153"/>
      <c r="P45" s="152"/>
      <c r="Q45" s="153"/>
      <c r="R45" s="152"/>
      <c r="S45" s="153"/>
    </row>
    <row r="46" spans="1:19" s="3" customFormat="1" ht="25.9" customHeight="1" x14ac:dyDescent="0.2">
      <c r="A46" s="33"/>
      <c r="B46" s="115" t="s">
        <v>42</v>
      </c>
      <c r="C46" s="116"/>
      <c r="D46" s="25"/>
      <c r="E46" s="25"/>
      <c r="F46" s="146"/>
      <c r="G46" s="147"/>
      <c r="H46" s="171" t="s">
        <v>103</v>
      </c>
      <c r="I46" s="172"/>
      <c r="J46" s="105" t="s">
        <v>75</v>
      </c>
      <c r="K46" s="106"/>
      <c r="L46" s="152"/>
      <c r="M46" s="153"/>
      <c r="N46" s="152"/>
      <c r="O46" s="153"/>
      <c r="P46" s="152"/>
      <c r="Q46" s="153"/>
      <c r="R46" s="152"/>
      <c r="S46" s="153"/>
    </row>
    <row r="47" spans="1:19" s="3" customFormat="1" x14ac:dyDescent="0.2">
      <c r="A47" s="33"/>
      <c r="B47" s="115" t="s">
        <v>43</v>
      </c>
      <c r="C47" s="116"/>
      <c r="D47" s="25"/>
      <c r="E47" s="25"/>
      <c r="F47" s="146"/>
      <c r="G47" s="147"/>
      <c r="H47" s="140" t="s">
        <v>67</v>
      </c>
      <c r="I47" s="141"/>
      <c r="J47" s="105" t="s">
        <v>67</v>
      </c>
      <c r="K47" s="106"/>
      <c r="L47" s="152"/>
      <c r="M47" s="153"/>
      <c r="N47" s="152"/>
      <c r="O47" s="153"/>
      <c r="P47" s="152"/>
      <c r="Q47" s="153"/>
      <c r="R47" s="152"/>
      <c r="S47" s="153"/>
    </row>
    <row r="48" spans="1:19" s="3" customFormat="1" ht="13.15" customHeight="1" x14ac:dyDescent="0.2">
      <c r="A48" s="33"/>
      <c r="B48" s="115" t="s">
        <v>46</v>
      </c>
      <c r="C48" s="116"/>
      <c r="D48" s="25"/>
      <c r="E48" s="25"/>
      <c r="F48" s="76"/>
      <c r="G48" s="84"/>
      <c r="H48" s="140" t="s">
        <v>67</v>
      </c>
      <c r="I48" s="141"/>
      <c r="J48" s="169">
        <v>50</v>
      </c>
      <c r="K48" s="170"/>
      <c r="L48" s="152"/>
      <c r="M48" s="153"/>
      <c r="N48" s="152"/>
      <c r="O48" s="153"/>
      <c r="P48" s="152"/>
      <c r="Q48" s="153"/>
      <c r="R48" s="152"/>
      <c r="S48" s="153"/>
    </row>
    <row r="49" spans="1:19" s="3" customFormat="1" ht="12.6" customHeight="1" x14ac:dyDescent="0.2">
      <c r="A49" s="33"/>
      <c r="B49" s="115" t="s">
        <v>44</v>
      </c>
      <c r="C49" s="116"/>
      <c r="D49" s="25"/>
      <c r="E49" s="25"/>
      <c r="F49" s="76"/>
      <c r="G49" s="84"/>
      <c r="H49" s="140" t="s">
        <v>54</v>
      </c>
      <c r="I49" s="141"/>
      <c r="J49" s="105" t="s">
        <v>54</v>
      </c>
      <c r="K49" s="106"/>
      <c r="L49" s="152"/>
      <c r="M49" s="153"/>
      <c r="N49" s="152"/>
      <c r="O49" s="153"/>
      <c r="P49" s="152"/>
      <c r="Q49" s="153"/>
      <c r="R49" s="152"/>
      <c r="S49" s="153"/>
    </row>
    <row r="50" spans="1:19" s="3" customFormat="1" ht="12.6" customHeight="1" x14ac:dyDescent="0.2">
      <c r="A50" s="112" t="s">
        <v>12</v>
      </c>
      <c r="B50" s="113"/>
      <c r="C50" s="113"/>
      <c r="D50" s="114"/>
      <c r="E50" s="35"/>
      <c r="F50" s="96"/>
      <c r="G50" s="76">
        <f>G45</f>
        <v>0</v>
      </c>
      <c r="H50" s="96"/>
      <c r="I50" s="76">
        <f>I43</f>
        <v>235.6</v>
      </c>
      <c r="J50" s="96"/>
      <c r="K50" s="76">
        <f>K43</f>
        <v>349.5</v>
      </c>
      <c r="L50" s="173"/>
      <c r="M50" s="77">
        <f>S442</f>
        <v>0</v>
      </c>
      <c r="N50" s="173"/>
      <c r="O50" s="77">
        <f>O43</f>
        <v>0</v>
      </c>
      <c r="P50" s="173"/>
      <c r="Q50" s="77">
        <f>O442</f>
        <v>0</v>
      </c>
      <c r="R50" s="173"/>
      <c r="S50" s="77">
        <f>S43</f>
        <v>0</v>
      </c>
    </row>
    <row r="51" spans="1:19" s="3" customFormat="1" ht="12.6" customHeight="1" x14ac:dyDescent="0.2">
      <c r="A51" s="112" t="s">
        <v>11</v>
      </c>
      <c r="B51" s="113"/>
      <c r="C51" s="113"/>
      <c r="D51" s="114"/>
      <c r="E51" s="36"/>
      <c r="F51" s="97"/>
      <c r="G51" s="78">
        <f t="shared" ref="G51" si="70">G50*10%</f>
        <v>0</v>
      </c>
      <c r="H51" s="97"/>
      <c r="I51" s="78"/>
      <c r="J51" s="97"/>
      <c r="K51" s="78">
        <f t="shared" ref="K51" si="71">K50*10%</f>
        <v>34.950000000000003</v>
      </c>
      <c r="L51" s="174"/>
      <c r="M51" s="79">
        <f t="shared" ref="M51" si="72">M50*10%</f>
        <v>0</v>
      </c>
      <c r="N51" s="174"/>
      <c r="O51" s="79">
        <f t="shared" ref="O51" si="73">O50*10%</f>
        <v>0</v>
      </c>
      <c r="P51" s="174"/>
      <c r="Q51" s="79">
        <f t="shared" ref="Q51" si="74">Q50*10%</f>
        <v>0</v>
      </c>
      <c r="R51" s="174"/>
      <c r="S51" s="79">
        <f t="shared" ref="S51" si="75">S50*10%</f>
        <v>0</v>
      </c>
    </row>
    <row r="52" spans="1:19" s="3" customFormat="1" ht="12.6" customHeight="1" x14ac:dyDescent="0.2">
      <c r="A52" s="93" t="s">
        <v>15</v>
      </c>
      <c r="B52" s="94"/>
      <c r="C52" s="94"/>
      <c r="D52" s="95"/>
      <c r="E52" s="37"/>
      <c r="F52" s="97"/>
      <c r="G52" s="80">
        <f t="shared" ref="G52" si="76">G50-G51</f>
        <v>0</v>
      </c>
      <c r="H52" s="97"/>
      <c r="I52" s="80">
        <f t="shared" ref="I52" si="77">I50-I51</f>
        <v>235.6</v>
      </c>
      <c r="J52" s="97"/>
      <c r="K52" s="80">
        <f t="shared" ref="K52" si="78">K50-K51</f>
        <v>314.55</v>
      </c>
      <c r="L52" s="174"/>
      <c r="M52" s="81">
        <f t="shared" ref="M52" si="79">M50-M51</f>
        <v>0</v>
      </c>
      <c r="N52" s="174"/>
      <c r="O52" s="81">
        <f t="shared" ref="O52" si="80">O50-O51</f>
        <v>0</v>
      </c>
      <c r="P52" s="174"/>
      <c r="Q52" s="81">
        <f t="shared" ref="Q52" si="81">Q50-Q51</f>
        <v>0</v>
      </c>
      <c r="R52" s="174"/>
      <c r="S52" s="81">
        <f t="shared" ref="S52" si="82">S50-S51</f>
        <v>0</v>
      </c>
    </row>
    <row r="53" spans="1:19" s="3" customFormat="1" ht="12.6" customHeight="1" x14ac:dyDescent="0.2">
      <c r="A53" s="112" t="s">
        <v>16</v>
      </c>
      <c r="B53" s="113"/>
      <c r="C53" s="113"/>
      <c r="D53" s="114"/>
      <c r="E53" s="36"/>
      <c r="F53" s="97"/>
      <c r="G53" s="76"/>
      <c r="H53" s="97"/>
      <c r="I53" s="76">
        <f t="shared" ref="I53" si="83">I50*10%</f>
        <v>23.560000000000002</v>
      </c>
      <c r="J53" s="97"/>
      <c r="K53" s="76"/>
      <c r="L53" s="174"/>
      <c r="M53" s="77">
        <f t="shared" ref="M53" si="84">M50*10%</f>
        <v>0</v>
      </c>
      <c r="N53" s="174"/>
      <c r="O53" s="77">
        <f t="shared" ref="O53" si="85">O50*10%</f>
        <v>0</v>
      </c>
      <c r="P53" s="174"/>
      <c r="Q53" s="77">
        <f t="shared" ref="Q53" si="86">Q50*10%</f>
        <v>0</v>
      </c>
      <c r="R53" s="174"/>
      <c r="S53" s="77">
        <f t="shared" ref="S53" si="87">S50*10%</f>
        <v>0</v>
      </c>
    </row>
    <row r="54" spans="1:19" s="3" customFormat="1" ht="12.6" customHeight="1" x14ac:dyDescent="0.2">
      <c r="A54" s="112" t="s">
        <v>13</v>
      </c>
      <c r="B54" s="113"/>
      <c r="C54" s="113"/>
      <c r="D54" s="114"/>
      <c r="E54" s="36"/>
      <c r="F54" s="97"/>
      <c r="G54" s="76">
        <f t="shared" ref="G54" si="88">G52+G53</f>
        <v>0</v>
      </c>
      <c r="H54" s="97"/>
      <c r="I54" s="76">
        <f t="shared" ref="I54" si="89">I52+I53</f>
        <v>259.15999999999997</v>
      </c>
      <c r="J54" s="97"/>
      <c r="K54" s="76">
        <f t="shared" ref="K54" si="90">K52+K53</f>
        <v>314.55</v>
      </c>
      <c r="L54" s="174"/>
      <c r="M54" s="77">
        <f t="shared" ref="M54" si="91">M52+M53</f>
        <v>0</v>
      </c>
      <c r="N54" s="174"/>
      <c r="O54" s="77">
        <f t="shared" ref="O54" si="92">O52+O53</f>
        <v>0</v>
      </c>
      <c r="P54" s="174"/>
      <c r="Q54" s="77">
        <f t="shared" ref="Q54" si="93">Q52+Q53</f>
        <v>0</v>
      </c>
      <c r="R54" s="174"/>
      <c r="S54" s="77">
        <f t="shared" ref="S54" si="94">S52+S53</f>
        <v>0</v>
      </c>
    </row>
    <row r="55" spans="1:19" s="3" customFormat="1" ht="12.6" customHeight="1" x14ac:dyDescent="0.2">
      <c r="A55" s="112" t="s">
        <v>17</v>
      </c>
      <c r="B55" s="113"/>
      <c r="C55" s="113"/>
      <c r="D55" s="114"/>
      <c r="E55" s="36"/>
      <c r="F55" s="97"/>
      <c r="G55" s="76"/>
      <c r="H55" s="97"/>
      <c r="I55" s="76">
        <f t="shared" ref="I55" si="95">I50*5%</f>
        <v>11.780000000000001</v>
      </c>
      <c r="J55" s="97"/>
      <c r="K55" s="76"/>
      <c r="L55" s="174"/>
      <c r="M55" s="77">
        <f t="shared" ref="M55" si="96">M50*5%</f>
        <v>0</v>
      </c>
      <c r="N55" s="174"/>
      <c r="O55" s="77">
        <f t="shared" ref="O55" si="97">O50*5%</f>
        <v>0</v>
      </c>
      <c r="P55" s="174"/>
      <c r="Q55" s="77">
        <f t="shared" ref="Q55" si="98">Q50*5%</f>
        <v>0</v>
      </c>
      <c r="R55" s="174"/>
      <c r="S55" s="77">
        <f t="shared" ref="S55" si="99">S50*5%</f>
        <v>0</v>
      </c>
    </row>
    <row r="56" spans="1:19" s="3" customFormat="1" ht="12.6" customHeight="1" x14ac:dyDescent="0.2">
      <c r="A56" s="112" t="s">
        <v>14</v>
      </c>
      <c r="B56" s="113"/>
      <c r="C56" s="113"/>
      <c r="D56" s="114"/>
      <c r="E56" s="38"/>
      <c r="F56" s="98"/>
      <c r="G56" s="82">
        <f t="shared" ref="G56" si="100">G54+G55</f>
        <v>0</v>
      </c>
      <c r="H56" s="98"/>
      <c r="I56" s="82">
        <f t="shared" ref="I56" si="101">I54+I55</f>
        <v>270.93999999999994</v>
      </c>
      <c r="J56" s="98"/>
      <c r="K56" s="82">
        <f t="shared" ref="K56" si="102">K54+K55</f>
        <v>314.55</v>
      </c>
      <c r="L56" s="175"/>
      <c r="M56" s="83">
        <f t="shared" ref="M56" si="103">M54+M55</f>
        <v>0</v>
      </c>
      <c r="N56" s="175"/>
      <c r="O56" s="83">
        <f t="shared" ref="O56" si="104">O54+O55</f>
        <v>0</v>
      </c>
      <c r="P56" s="175"/>
      <c r="Q56" s="83">
        <f t="shared" ref="Q56" si="105">Q54+Q55</f>
        <v>0</v>
      </c>
      <c r="R56" s="175"/>
      <c r="S56" s="83">
        <f t="shared" ref="S56" si="106">S54+S55</f>
        <v>0</v>
      </c>
    </row>
    <row r="57" spans="1:19" s="3" customFormat="1" ht="37.15" customHeight="1" x14ac:dyDescent="0.2">
      <c r="A57" s="24">
        <v>4</v>
      </c>
      <c r="B57" s="115" t="s">
        <v>90</v>
      </c>
      <c r="C57" s="116"/>
      <c r="D57" s="25">
        <v>10</v>
      </c>
      <c r="E57" s="25" t="s">
        <v>49</v>
      </c>
      <c r="F57" s="70">
        <v>21</v>
      </c>
      <c r="G57" s="71">
        <f>D57*F57</f>
        <v>210</v>
      </c>
      <c r="H57" s="72">
        <v>24.57</v>
      </c>
      <c r="I57" s="73">
        <f>D57*H57</f>
        <v>245.7</v>
      </c>
      <c r="J57" s="72">
        <v>29.9</v>
      </c>
      <c r="K57" s="73">
        <f>D57*J57</f>
        <v>299</v>
      </c>
      <c r="L57" s="74">
        <v>34.5</v>
      </c>
      <c r="M57" s="75">
        <f>D57*L57</f>
        <v>345</v>
      </c>
      <c r="N57" s="74"/>
      <c r="O57" s="75">
        <f>F57*N57</f>
        <v>0</v>
      </c>
      <c r="P57" s="74"/>
      <c r="Q57" s="75">
        <f>H57*P57</f>
        <v>0</v>
      </c>
      <c r="R57" s="74"/>
      <c r="S57" s="75">
        <f>J57*R57</f>
        <v>0</v>
      </c>
    </row>
    <row r="58" spans="1:19" s="3" customFormat="1" x14ac:dyDescent="0.2">
      <c r="A58" s="33"/>
      <c r="B58" s="115" t="s">
        <v>47</v>
      </c>
      <c r="C58" s="116"/>
      <c r="D58" s="25"/>
      <c r="E58" s="25"/>
      <c r="F58" s="140"/>
      <c r="G58" s="141"/>
      <c r="H58" s="105" t="s">
        <v>68</v>
      </c>
      <c r="I58" s="106"/>
      <c r="J58" s="105"/>
      <c r="K58" s="106"/>
      <c r="L58" s="152"/>
      <c r="M58" s="153"/>
      <c r="N58" s="152"/>
      <c r="O58" s="153"/>
      <c r="P58" s="152"/>
      <c r="Q58" s="153"/>
      <c r="R58" s="152"/>
      <c r="S58" s="153"/>
    </row>
    <row r="59" spans="1:19" s="3" customFormat="1" x14ac:dyDescent="0.2">
      <c r="A59" s="33"/>
      <c r="B59" s="115" t="s">
        <v>41</v>
      </c>
      <c r="C59" s="116"/>
      <c r="D59" s="25"/>
      <c r="E59" s="25"/>
      <c r="F59" s="140" t="s">
        <v>60</v>
      </c>
      <c r="G59" s="141"/>
      <c r="H59" s="105" t="s">
        <v>69</v>
      </c>
      <c r="I59" s="106"/>
      <c r="J59" s="105" t="s">
        <v>74</v>
      </c>
      <c r="K59" s="106"/>
      <c r="L59" s="152" t="s">
        <v>85</v>
      </c>
      <c r="M59" s="153"/>
      <c r="N59" s="152"/>
      <c r="O59" s="153"/>
      <c r="P59" s="152"/>
      <c r="Q59" s="153"/>
      <c r="R59" s="152"/>
      <c r="S59" s="153"/>
    </row>
    <row r="60" spans="1:19" s="3" customFormat="1" ht="26.45" customHeight="1" x14ac:dyDescent="0.2">
      <c r="A60" s="33"/>
      <c r="B60" s="115" t="s">
        <v>42</v>
      </c>
      <c r="C60" s="116"/>
      <c r="D60" s="25"/>
      <c r="E60" s="25"/>
      <c r="F60" s="140" t="s">
        <v>61</v>
      </c>
      <c r="G60" s="141"/>
      <c r="H60" s="107" t="s">
        <v>78</v>
      </c>
      <c r="I60" s="108"/>
      <c r="J60" s="169">
        <v>80982</v>
      </c>
      <c r="K60" s="170"/>
      <c r="L60" s="154">
        <v>13201564</v>
      </c>
      <c r="M60" s="155"/>
      <c r="N60" s="154"/>
      <c r="O60" s="155"/>
      <c r="P60" s="154"/>
      <c r="Q60" s="155"/>
      <c r="R60" s="154"/>
      <c r="S60" s="155"/>
    </row>
    <row r="61" spans="1:19" s="3" customFormat="1" ht="13.15" customHeight="1" x14ac:dyDescent="0.2">
      <c r="A61" s="33"/>
      <c r="B61" s="115" t="s">
        <v>43</v>
      </c>
      <c r="C61" s="116"/>
      <c r="D61" s="25"/>
      <c r="E61" s="25"/>
      <c r="F61" s="140" t="s">
        <v>62</v>
      </c>
      <c r="G61" s="141"/>
      <c r="H61" s="105" t="s">
        <v>68</v>
      </c>
      <c r="I61" s="106"/>
      <c r="J61" s="169">
        <v>500</v>
      </c>
      <c r="K61" s="170"/>
      <c r="L61" s="154"/>
      <c r="M61" s="155"/>
      <c r="N61" s="154"/>
      <c r="O61" s="155"/>
      <c r="P61" s="154"/>
      <c r="Q61" s="155"/>
      <c r="R61" s="154"/>
      <c r="S61" s="155"/>
    </row>
    <row r="62" spans="1:19" s="3" customFormat="1" ht="13.15" customHeight="1" x14ac:dyDescent="0.2">
      <c r="A62" s="33"/>
      <c r="B62" s="115" t="s">
        <v>46</v>
      </c>
      <c r="C62" s="116"/>
      <c r="D62" s="25"/>
      <c r="E62" s="25"/>
      <c r="F62" s="150">
        <v>500</v>
      </c>
      <c r="G62" s="151"/>
      <c r="H62" s="169">
        <v>500</v>
      </c>
      <c r="I62" s="170"/>
      <c r="J62" s="105" t="s">
        <v>76</v>
      </c>
      <c r="K62" s="106"/>
      <c r="L62" s="152" t="s">
        <v>76</v>
      </c>
      <c r="M62" s="153"/>
      <c r="N62" s="152"/>
      <c r="O62" s="153"/>
      <c r="P62" s="152"/>
      <c r="Q62" s="153"/>
      <c r="R62" s="152"/>
      <c r="S62" s="153"/>
    </row>
    <row r="63" spans="1:19" s="3" customFormat="1" ht="12.6" customHeight="1" x14ac:dyDescent="0.2">
      <c r="A63" s="33"/>
      <c r="B63" s="115" t="s">
        <v>44</v>
      </c>
      <c r="C63" s="116"/>
      <c r="D63" s="25"/>
      <c r="E63" s="25"/>
      <c r="F63" s="140" t="s">
        <v>52</v>
      </c>
      <c r="G63" s="141"/>
      <c r="H63" s="105" t="s">
        <v>54</v>
      </c>
      <c r="I63" s="106"/>
      <c r="J63" s="105" t="s">
        <v>52</v>
      </c>
      <c r="K63" s="106"/>
      <c r="L63" s="152" t="s">
        <v>52</v>
      </c>
      <c r="M63" s="153"/>
      <c r="N63" s="152"/>
      <c r="O63" s="153"/>
      <c r="P63" s="152"/>
      <c r="Q63" s="153"/>
      <c r="R63" s="152"/>
      <c r="S63" s="153"/>
    </row>
    <row r="64" spans="1:19" s="3" customFormat="1" ht="12.6" customHeight="1" x14ac:dyDescent="0.2">
      <c r="A64" s="112" t="s">
        <v>12</v>
      </c>
      <c r="B64" s="113"/>
      <c r="C64" s="113"/>
      <c r="D64" s="114"/>
      <c r="E64" s="35"/>
      <c r="F64" s="96"/>
      <c r="G64" s="76">
        <f>G57</f>
        <v>210</v>
      </c>
      <c r="H64" s="96"/>
      <c r="I64" s="76">
        <f>I57</f>
        <v>245.7</v>
      </c>
      <c r="J64" s="96"/>
      <c r="K64" s="76">
        <f>K57</f>
        <v>299</v>
      </c>
      <c r="L64" s="173"/>
      <c r="M64" s="77">
        <f>M57</f>
        <v>345</v>
      </c>
      <c r="N64" s="173"/>
      <c r="O64" s="77">
        <f>O57</f>
        <v>0</v>
      </c>
      <c r="P64" s="173"/>
      <c r="Q64" s="77">
        <f>Q57</f>
        <v>0</v>
      </c>
      <c r="R64" s="173"/>
      <c r="S64" s="77">
        <f>S57</f>
        <v>0</v>
      </c>
    </row>
    <row r="65" spans="1:19" s="3" customFormat="1" ht="12.6" customHeight="1" x14ac:dyDescent="0.2">
      <c r="A65" s="112" t="s">
        <v>11</v>
      </c>
      <c r="B65" s="113"/>
      <c r="C65" s="113"/>
      <c r="D65" s="114"/>
      <c r="E65" s="36"/>
      <c r="F65" s="97"/>
      <c r="G65" s="78">
        <f t="shared" ref="G65" si="107">G64*10%</f>
        <v>21</v>
      </c>
      <c r="H65" s="97"/>
      <c r="I65" s="78"/>
      <c r="J65" s="97"/>
      <c r="K65" s="78">
        <f t="shared" ref="K65" si="108">K64*10%</f>
        <v>29.900000000000002</v>
      </c>
      <c r="L65" s="174"/>
      <c r="M65" s="79">
        <f t="shared" ref="M65" si="109">M64*10%</f>
        <v>34.5</v>
      </c>
      <c r="N65" s="174"/>
      <c r="O65" s="79">
        <f t="shared" ref="O65" si="110">O64*10%</f>
        <v>0</v>
      </c>
      <c r="P65" s="174"/>
      <c r="Q65" s="79">
        <f t="shared" ref="Q65" si="111">Q64*10%</f>
        <v>0</v>
      </c>
      <c r="R65" s="174"/>
      <c r="S65" s="79">
        <f t="shared" ref="S65" si="112">S64*10%</f>
        <v>0</v>
      </c>
    </row>
    <row r="66" spans="1:19" s="3" customFormat="1" ht="12.6" customHeight="1" x14ac:dyDescent="0.2">
      <c r="A66" s="93" t="s">
        <v>15</v>
      </c>
      <c r="B66" s="94"/>
      <c r="C66" s="94"/>
      <c r="D66" s="95"/>
      <c r="E66" s="37"/>
      <c r="F66" s="97"/>
      <c r="G66" s="80">
        <f t="shared" ref="G66" si="113">G64-G65</f>
        <v>189</v>
      </c>
      <c r="H66" s="97"/>
      <c r="I66" s="80">
        <f t="shared" ref="I66" si="114">I64-I65</f>
        <v>245.7</v>
      </c>
      <c r="J66" s="97"/>
      <c r="K66" s="80">
        <f t="shared" ref="K66" si="115">K64-K65</f>
        <v>269.10000000000002</v>
      </c>
      <c r="L66" s="174"/>
      <c r="M66" s="81">
        <f t="shared" ref="M66" si="116">M64-M65</f>
        <v>310.5</v>
      </c>
      <c r="N66" s="174"/>
      <c r="O66" s="81">
        <f t="shared" ref="O66" si="117">O64-O65</f>
        <v>0</v>
      </c>
      <c r="P66" s="174"/>
      <c r="Q66" s="81">
        <f t="shared" ref="Q66" si="118">Q64-Q65</f>
        <v>0</v>
      </c>
      <c r="R66" s="174"/>
      <c r="S66" s="81">
        <f t="shared" ref="S66" si="119">S64-S65</f>
        <v>0</v>
      </c>
    </row>
    <row r="67" spans="1:19" s="3" customFormat="1" ht="12.6" customHeight="1" x14ac:dyDescent="0.2">
      <c r="A67" s="112" t="s">
        <v>16</v>
      </c>
      <c r="B67" s="113"/>
      <c r="C67" s="113"/>
      <c r="D67" s="114"/>
      <c r="E67" s="36"/>
      <c r="F67" s="97"/>
      <c r="G67" s="76"/>
      <c r="H67" s="97"/>
      <c r="I67" s="76">
        <f t="shared" ref="I67" si="120">I64*10%</f>
        <v>24.57</v>
      </c>
      <c r="J67" s="97"/>
      <c r="K67" s="76"/>
      <c r="L67" s="174"/>
      <c r="M67" s="77"/>
      <c r="N67" s="174"/>
      <c r="O67" s="77">
        <f t="shared" ref="O67" si="121">O64*10%</f>
        <v>0</v>
      </c>
      <c r="P67" s="174"/>
      <c r="Q67" s="77">
        <f t="shared" ref="Q67" si="122">Q64*10%</f>
        <v>0</v>
      </c>
      <c r="R67" s="174"/>
      <c r="S67" s="77">
        <f t="shared" ref="S67" si="123">S64*10%</f>
        <v>0</v>
      </c>
    </row>
    <row r="68" spans="1:19" s="3" customFormat="1" ht="12.6" customHeight="1" x14ac:dyDescent="0.2">
      <c r="A68" s="112" t="s">
        <v>13</v>
      </c>
      <c r="B68" s="113"/>
      <c r="C68" s="113"/>
      <c r="D68" s="114"/>
      <c r="E68" s="36"/>
      <c r="F68" s="97"/>
      <c r="G68" s="76">
        <f t="shared" ref="G68" si="124">G66+G67</f>
        <v>189</v>
      </c>
      <c r="H68" s="97"/>
      <c r="I68" s="76">
        <f t="shared" ref="I68" si="125">I66+I67</f>
        <v>270.27</v>
      </c>
      <c r="J68" s="97"/>
      <c r="K68" s="76">
        <f t="shared" ref="K68" si="126">K66+K67</f>
        <v>269.10000000000002</v>
      </c>
      <c r="L68" s="174"/>
      <c r="M68" s="77">
        <f t="shared" ref="M68" si="127">M66+M67</f>
        <v>310.5</v>
      </c>
      <c r="N68" s="174"/>
      <c r="O68" s="77">
        <f t="shared" ref="O68" si="128">O66+O67</f>
        <v>0</v>
      </c>
      <c r="P68" s="174"/>
      <c r="Q68" s="77">
        <f t="shared" ref="Q68" si="129">Q66+Q67</f>
        <v>0</v>
      </c>
      <c r="R68" s="174"/>
      <c r="S68" s="77">
        <f t="shared" ref="S68" si="130">S66+S67</f>
        <v>0</v>
      </c>
    </row>
    <row r="69" spans="1:19" s="3" customFormat="1" ht="12.6" customHeight="1" x14ac:dyDescent="0.2">
      <c r="A69" s="112" t="s">
        <v>17</v>
      </c>
      <c r="B69" s="113"/>
      <c r="C69" s="113"/>
      <c r="D69" s="114"/>
      <c r="E69" s="36"/>
      <c r="F69" s="97"/>
      <c r="G69" s="76"/>
      <c r="H69" s="97"/>
      <c r="I69" s="76">
        <f t="shared" ref="I69" si="131">I64*5%</f>
        <v>12.285</v>
      </c>
      <c r="J69" s="97"/>
      <c r="K69" s="76"/>
      <c r="L69" s="174"/>
      <c r="M69" s="77"/>
      <c r="N69" s="174"/>
      <c r="O69" s="77">
        <f t="shared" ref="O69" si="132">O64*5%</f>
        <v>0</v>
      </c>
      <c r="P69" s="174"/>
      <c r="Q69" s="77">
        <f t="shared" ref="Q69" si="133">Q64*5%</f>
        <v>0</v>
      </c>
      <c r="R69" s="174"/>
      <c r="S69" s="77">
        <f t="shared" ref="S69" si="134">S64*5%</f>
        <v>0</v>
      </c>
    </row>
    <row r="70" spans="1:19" s="3" customFormat="1" ht="12.6" customHeight="1" x14ac:dyDescent="0.2">
      <c r="A70" s="112" t="s">
        <v>14</v>
      </c>
      <c r="B70" s="113"/>
      <c r="C70" s="113"/>
      <c r="D70" s="114"/>
      <c r="E70" s="38"/>
      <c r="F70" s="98"/>
      <c r="G70" s="82">
        <f t="shared" ref="G70" si="135">G68+G69</f>
        <v>189</v>
      </c>
      <c r="H70" s="98"/>
      <c r="I70" s="82">
        <f t="shared" ref="I70" si="136">I68+I69</f>
        <v>282.55500000000001</v>
      </c>
      <c r="J70" s="98"/>
      <c r="K70" s="82">
        <f t="shared" ref="K70" si="137">K68+K69</f>
        <v>269.10000000000002</v>
      </c>
      <c r="L70" s="175"/>
      <c r="M70" s="83">
        <f t="shared" ref="M70" si="138">M68+M69</f>
        <v>310.5</v>
      </c>
      <c r="N70" s="175"/>
      <c r="O70" s="83">
        <f t="shared" ref="O70" si="139">O68+O69</f>
        <v>0</v>
      </c>
      <c r="P70" s="175"/>
      <c r="Q70" s="83">
        <f t="shared" ref="Q70" si="140">Q68+Q69</f>
        <v>0</v>
      </c>
      <c r="R70" s="175"/>
      <c r="S70" s="83">
        <f t="shared" ref="S70" si="141">S68+S69</f>
        <v>0</v>
      </c>
    </row>
    <row r="71" spans="1:19" s="3" customFormat="1" ht="22.9" customHeight="1" x14ac:dyDescent="0.2">
      <c r="A71" s="33">
        <v>5</v>
      </c>
      <c r="B71" s="115" t="s">
        <v>38</v>
      </c>
      <c r="C71" s="116"/>
      <c r="D71" s="25">
        <v>10</v>
      </c>
      <c r="E71" s="25" t="s">
        <v>49</v>
      </c>
      <c r="F71" s="86">
        <v>13</v>
      </c>
      <c r="G71" s="71">
        <f>D71*F71</f>
        <v>130</v>
      </c>
      <c r="H71" s="72">
        <v>14.52</v>
      </c>
      <c r="I71" s="73">
        <f>D71*H71</f>
        <v>145.19999999999999</v>
      </c>
      <c r="J71" s="72">
        <v>76.45</v>
      </c>
      <c r="K71" s="73">
        <f>D71*J71</f>
        <v>764.5</v>
      </c>
      <c r="L71" s="74">
        <v>24</v>
      </c>
      <c r="M71" s="75">
        <f>D71*L71</f>
        <v>240</v>
      </c>
      <c r="N71" s="74"/>
      <c r="O71" s="75">
        <f>F71*N71</f>
        <v>0</v>
      </c>
      <c r="P71" s="74"/>
      <c r="Q71" s="75">
        <f>H71*P71</f>
        <v>0</v>
      </c>
      <c r="R71" s="74"/>
      <c r="S71" s="75">
        <f>J71*R71</f>
        <v>0</v>
      </c>
    </row>
    <row r="72" spans="1:19" s="3" customFormat="1" x14ac:dyDescent="0.2">
      <c r="A72" s="33"/>
      <c r="B72" s="115" t="s">
        <v>47</v>
      </c>
      <c r="C72" s="116"/>
      <c r="D72" s="25"/>
      <c r="E72" s="25"/>
      <c r="F72" s="140"/>
      <c r="G72" s="141"/>
      <c r="H72" s="105"/>
      <c r="I72" s="106"/>
      <c r="J72" s="105"/>
      <c r="K72" s="106"/>
      <c r="L72" s="152"/>
      <c r="M72" s="153"/>
      <c r="N72" s="152"/>
      <c r="O72" s="153"/>
      <c r="P72" s="152"/>
      <c r="Q72" s="153"/>
      <c r="R72" s="152"/>
      <c r="S72" s="153"/>
    </row>
    <row r="73" spans="1:19" s="3" customFormat="1" ht="15" customHeight="1" x14ac:dyDescent="0.2">
      <c r="A73" s="33"/>
      <c r="B73" s="115" t="s">
        <v>41</v>
      </c>
      <c r="C73" s="116"/>
      <c r="D73" s="25"/>
      <c r="E73" s="25"/>
      <c r="F73" s="140" t="s">
        <v>60</v>
      </c>
      <c r="G73" s="141"/>
      <c r="H73" s="105" t="s">
        <v>74</v>
      </c>
      <c r="I73" s="106"/>
      <c r="J73" s="105" t="s">
        <v>74</v>
      </c>
      <c r="K73" s="106"/>
      <c r="L73" s="152" t="s">
        <v>85</v>
      </c>
      <c r="M73" s="153"/>
      <c r="N73" s="152"/>
      <c r="O73" s="153"/>
      <c r="P73" s="152"/>
      <c r="Q73" s="153"/>
      <c r="R73" s="152"/>
      <c r="S73" s="153"/>
    </row>
    <row r="74" spans="1:19" s="3" customFormat="1" ht="28.15" customHeight="1" x14ac:dyDescent="0.2">
      <c r="A74" s="33"/>
      <c r="B74" s="115" t="s">
        <v>42</v>
      </c>
      <c r="C74" s="116"/>
      <c r="D74" s="25"/>
      <c r="E74" s="25"/>
      <c r="F74" s="140" t="s">
        <v>63</v>
      </c>
      <c r="G74" s="141"/>
      <c r="H74" s="107" t="s">
        <v>79</v>
      </c>
      <c r="I74" s="108"/>
      <c r="J74" s="105">
        <v>80010</v>
      </c>
      <c r="K74" s="106"/>
      <c r="L74" s="154">
        <v>13201556</v>
      </c>
      <c r="M74" s="155"/>
      <c r="N74" s="154"/>
      <c r="O74" s="155"/>
      <c r="P74" s="154"/>
      <c r="Q74" s="155"/>
      <c r="R74" s="154"/>
      <c r="S74" s="155"/>
    </row>
    <row r="75" spans="1:19" s="3" customFormat="1" x14ac:dyDescent="0.2">
      <c r="A75" s="33"/>
      <c r="B75" s="115" t="s">
        <v>43</v>
      </c>
      <c r="C75" s="116"/>
      <c r="D75" s="25"/>
      <c r="E75" s="25"/>
      <c r="F75" s="140" t="s">
        <v>62</v>
      </c>
      <c r="G75" s="141"/>
      <c r="H75" s="105" t="s">
        <v>70</v>
      </c>
      <c r="I75" s="106"/>
      <c r="J75" s="169">
        <v>2000</v>
      </c>
      <c r="K75" s="170"/>
      <c r="L75" s="154"/>
      <c r="M75" s="155"/>
      <c r="N75" s="154"/>
      <c r="O75" s="155"/>
      <c r="P75" s="154"/>
      <c r="Q75" s="155"/>
      <c r="R75" s="154"/>
      <c r="S75" s="155"/>
    </row>
    <row r="76" spans="1:19" s="3" customFormat="1" ht="13.15" customHeight="1" x14ac:dyDescent="0.2">
      <c r="A76" s="33"/>
      <c r="B76" s="115" t="s">
        <v>46</v>
      </c>
      <c r="C76" s="116"/>
      <c r="D76" s="25"/>
      <c r="E76" s="25"/>
      <c r="F76" s="150">
        <v>500</v>
      </c>
      <c r="G76" s="151"/>
      <c r="H76" s="105" t="s">
        <v>70</v>
      </c>
      <c r="I76" s="106"/>
      <c r="J76" s="105" t="s">
        <v>77</v>
      </c>
      <c r="K76" s="106"/>
      <c r="L76" s="152" t="s">
        <v>86</v>
      </c>
      <c r="M76" s="153"/>
      <c r="N76" s="152"/>
      <c r="O76" s="153"/>
      <c r="P76" s="152"/>
      <c r="Q76" s="153"/>
      <c r="R76" s="152"/>
      <c r="S76" s="153"/>
    </row>
    <row r="77" spans="1:19" s="3" customFormat="1" ht="12.6" customHeight="1" x14ac:dyDescent="0.2">
      <c r="A77" s="33"/>
      <c r="B77" s="115" t="s">
        <v>44</v>
      </c>
      <c r="C77" s="116"/>
      <c r="D77" s="25"/>
      <c r="E77" s="25"/>
      <c r="F77" s="140" t="s">
        <v>52</v>
      </c>
      <c r="G77" s="141"/>
      <c r="H77" s="105"/>
      <c r="I77" s="106"/>
      <c r="J77" s="105" t="s">
        <v>52</v>
      </c>
      <c r="K77" s="106"/>
      <c r="L77" s="152" t="s">
        <v>52</v>
      </c>
      <c r="M77" s="153"/>
      <c r="N77" s="152"/>
      <c r="O77" s="153"/>
      <c r="P77" s="152"/>
      <c r="Q77" s="153"/>
      <c r="R77" s="152"/>
      <c r="S77" s="153"/>
    </row>
    <row r="78" spans="1:19" s="3" customFormat="1" x14ac:dyDescent="0.2">
      <c r="A78" s="112" t="s">
        <v>12</v>
      </c>
      <c r="B78" s="113"/>
      <c r="C78" s="113"/>
      <c r="D78" s="114"/>
      <c r="E78" s="35"/>
      <c r="F78" s="96"/>
      <c r="G78" s="76">
        <f>G71</f>
        <v>130</v>
      </c>
      <c r="H78" s="96"/>
      <c r="I78" s="76">
        <f>I71</f>
        <v>145.19999999999999</v>
      </c>
      <c r="J78" s="96"/>
      <c r="K78" s="76">
        <f>K71</f>
        <v>764.5</v>
      </c>
      <c r="L78" s="173"/>
      <c r="M78" s="77">
        <f>M71</f>
        <v>240</v>
      </c>
      <c r="N78" s="173"/>
      <c r="O78" s="77">
        <f>O71</f>
        <v>0</v>
      </c>
      <c r="P78" s="173"/>
      <c r="Q78" s="77">
        <f>O71</f>
        <v>0</v>
      </c>
      <c r="R78" s="173"/>
      <c r="S78" s="77">
        <f>S71</f>
        <v>0</v>
      </c>
    </row>
    <row r="79" spans="1:19" s="3" customFormat="1" x14ac:dyDescent="0.2">
      <c r="A79" s="112" t="s">
        <v>11</v>
      </c>
      <c r="B79" s="113"/>
      <c r="C79" s="113"/>
      <c r="D79" s="114"/>
      <c r="E79" s="36"/>
      <c r="F79" s="97"/>
      <c r="G79" s="78">
        <f t="shared" ref="G79" si="142">G78*10%</f>
        <v>13</v>
      </c>
      <c r="H79" s="97"/>
      <c r="I79" s="78"/>
      <c r="J79" s="97"/>
      <c r="K79" s="78">
        <f t="shared" ref="K79:O79" si="143">K78*10%</f>
        <v>76.45</v>
      </c>
      <c r="L79" s="174"/>
      <c r="M79" s="79">
        <f t="shared" ref="M79" si="144">M78*10%</f>
        <v>24</v>
      </c>
      <c r="N79" s="174"/>
      <c r="O79" s="79">
        <f t="shared" si="143"/>
        <v>0</v>
      </c>
      <c r="P79" s="174"/>
      <c r="Q79" s="79">
        <f t="shared" ref="Q79" si="145">Q78*10%</f>
        <v>0</v>
      </c>
      <c r="R79" s="174"/>
      <c r="S79" s="79">
        <f t="shared" ref="S79" si="146">S78*10%</f>
        <v>0</v>
      </c>
    </row>
    <row r="80" spans="1:19" s="3" customFormat="1" x14ac:dyDescent="0.2">
      <c r="A80" s="93" t="s">
        <v>15</v>
      </c>
      <c r="B80" s="94"/>
      <c r="C80" s="94"/>
      <c r="D80" s="95"/>
      <c r="E80" s="37"/>
      <c r="F80" s="97"/>
      <c r="G80" s="80">
        <f t="shared" ref="G80" si="147">G78-G79</f>
        <v>117</v>
      </c>
      <c r="H80" s="97"/>
      <c r="I80" s="80">
        <f t="shared" ref="I80" si="148">I78-I79</f>
        <v>145.19999999999999</v>
      </c>
      <c r="J80" s="97"/>
      <c r="K80" s="80">
        <f t="shared" ref="K80:O80" si="149">K78-K79</f>
        <v>688.05</v>
      </c>
      <c r="L80" s="174"/>
      <c r="M80" s="81">
        <f t="shared" ref="M80" si="150">M78-M79</f>
        <v>216</v>
      </c>
      <c r="N80" s="174"/>
      <c r="O80" s="81">
        <f t="shared" si="149"/>
        <v>0</v>
      </c>
      <c r="P80" s="174"/>
      <c r="Q80" s="81">
        <f t="shared" ref="Q80" si="151">Q78-Q79</f>
        <v>0</v>
      </c>
      <c r="R80" s="174"/>
      <c r="S80" s="81">
        <f t="shared" ref="S80" si="152">S78-S79</f>
        <v>0</v>
      </c>
    </row>
    <row r="81" spans="1:19" s="3" customFormat="1" x14ac:dyDescent="0.2">
      <c r="A81" s="112" t="s">
        <v>16</v>
      </c>
      <c r="B81" s="113"/>
      <c r="C81" s="113"/>
      <c r="D81" s="114"/>
      <c r="E81" s="36"/>
      <c r="F81" s="97"/>
      <c r="G81" s="76"/>
      <c r="H81" s="97"/>
      <c r="I81" s="76">
        <f t="shared" ref="I81" si="153">I78*10%</f>
        <v>14.52</v>
      </c>
      <c r="J81" s="97"/>
      <c r="K81" s="76"/>
      <c r="L81" s="174"/>
      <c r="M81" s="77">
        <f t="shared" ref="M81" si="154">M78*10%</f>
        <v>24</v>
      </c>
      <c r="N81" s="174"/>
      <c r="O81" s="77">
        <f t="shared" ref="O81" si="155">O78*10%</f>
        <v>0</v>
      </c>
      <c r="P81" s="174"/>
      <c r="Q81" s="77">
        <f t="shared" ref="Q81" si="156">Q78*10%</f>
        <v>0</v>
      </c>
      <c r="R81" s="174"/>
      <c r="S81" s="77">
        <f t="shared" ref="S81" si="157">S78*10%</f>
        <v>0</v>
      </c>
    </row>
    <row r="82" spans="1:19" s="3" customFormat="1" x14ac:dyDescent="0.2">
      <c r="A82" s="112" t="s">
        <v>13</v>
      </c>
      <c r="B82" s="113"/>
      <c r="C82" s="113"/>
      <c r="D82" s="114"/>
      <c r="E82" s="36"/>
      <c r="F82" s="97"/>
      <c r="G82" s="76">
        <f t="shared" ref="G82:I82" si="158">G80+G81</f>
        <v>117</v>
      </c>
      <c r="H82" s="97"/>
      <c r="I82" s="76">
        <f t="shared" si="158"/>
        <v>159.72</v>
      </c>
      <c r="J82" s="97"/>
      <c r="K82" s="76">
        <f t="shared" ref="K82:O82" si="159">K80+K81</f>
        <v>688.05</v>
      </c>
      <c r="L82" s="174"/>
      <c r="M82" s="77">
        <f t="shared" ref="M82" si="160">M80+M81</f>
        <v>240</v>
      </c>
      <c r="N82" s="174"/>
      <c r="O82" s="77">
        <f t="shared" si="159"/>
        <v>0</v>
      </c>
      <c r="P82" s="174"/>
      <c r="Q82" s="77">
        <f t="shared" ref="Q82" si="161">Q80+Q81</f>
        <v>0</v>
      </c>
      <c r="R82" s="174"/>
      <c r="S82" s="77">
        <f t="shared" ref="S82" si="162">S80+S81</f>
        <v>0</v>
      </c>
    </row>
    <row r="83" spans="1:19" s="3" customFormat="1" x14ac:dyDescent="0.2">
      <c r="A83" s="112" t="s">
        <v>17</v>
      </c>
      <c r="B83" s="113"/>
      <c r="C83" s="113"/>
      <c r="D83" s="114"/>
      <c r="E83" s="36"/>
      <c r="F83" s="97"/>
      <c r="G83" s="76"/>
      <c r="H83" s="97"/>
      <c r="I83" s="76">
        <f t="shared" ref="I83" si="163">I78*5%</f>
        <v>7.26</v>
      </c>
      <c r="J83" s="97"/>
      <c r="K83" s="76"/>
      <c r="L83" s="174"/>
      <c r="M83" s="77">
        <f t="shared" ref="M83" si="164">M78*5%</f>
        <v>12</v>
      </c>
      <c r="N83" s="174"/>
      <c r="O83" s="77">
        <f t="shared" ref="O83" si="165">O78*5%</f>
        <v>0</v>
      </c>
      <c r="P83" s="174"/>
      <c r="Q83" s="77">
        <f t="shared" ref="Q83" si="166">Q78*5%</f>
        <v>0</v>
      </c>
      <c r="R83" s="174"/>
      <c r="S83" s="77">
        <f t="shared" ref="S83" si="167">S78*5%</f>
        <v>0</v>
      </c>
    </row>
    <row r="84" spans="1:19" s="3" customFormat="1" x14ac:dyDescent="0.2">
      <c r="A84" s="112" t="s">
        <v>14</v>
      </c>
      <c r="B84" s="113"/>
      <c r="C84" s="113"/>
      <c r="D84" s="114"/>
      <c r="E84" s="38"/>
      <c r="F84" s="98"/>
      <c r="G84" s="82">
        <f t="shared" ref="G84" si="168">G82+G83</f>
        <v>117</v>
      </c>
      <c r="H84" s="98"/>
      <c r="I84" s="82">
        <f t="shared" ref="I84" si="169">I82+I83</f>
        <v>166.98</v>
      </c>
      <c r="J84" s="98"/>
      <c r="K84" s="82">
        <f t="shared" ref="K84:O84" si="170">K82+K83</f>
        <v>688.05</v>
      </c>
      <c r="L84" s="175"/>
      <c r="M84" s="83">
        <f t="shared" ref="M84" si="171">M82+M83</f>
        <v>252</v>
      </c>
      <c r="N84" s="175"/>
      <c r="O84" s="83">
        <f t="shared" si="170"/>
        <v>0</v>
      </c>
      <c r="P84" s="175"/>
      <c r="Q84" s="83">
        <f t="shared" ref="Q84" si="172">Q82+Q83</f>
        <v>0</v>
      </c>
      <c r="R84" s="175"/>
      <c r="S84" s="83">
        <f t="shared" ref="S84" si="173">S82+S83</f>
        <v>0</v>
      </c>
    </row>
    <row r="85" spans="1:19" s="92" customFormat="1" x14ac:dyDescent="0.2">
      <c r="A85" s="93" t="s">
        <v>110</v>
      </c>
      <c r="B85" s="94"/>
      <c r="C85" s="94"/>
      <c r="D85" s="95"/>
      <c r="E85" s="90"/>
      <c r="F85" s="91"/>
      <c r="G85" s="80">
        <f>G19+G31+G43+G57+G71</f>
        <v>820</v>
      </c>
      <c r="H85" s="80"/>
      <c r="I85" s="80">
        <f t="shared" ref="I85:S85" si="174">I19+I31+I43+I57+I71</f>
        <v>1019.06</v>
      </c>
      <c r="J85" s="80"/>
      <c r="K85" s="80">
        <f t="shared" si="174"/>
        <v>2008.2</v>
      </c>
      <c r="L85" s="80"/>
      <c r="M85" s="80">
        <f t="shared" si="174"/>
        <v>1225</v>
      </c>
      <c r="N85" s="80"/>
      <c r="O85" s="80">
        <f t="shared" si="174"/>
        <v>0</v>
      </c>
      <c r="P85" s="80"/>
      <c r="Q85" s="80">
        <f t="shared" si="174"/>
        <v>0</v>
      </c>
      <c r="R85" s="80"/>
      <c r="S85" s="80">
        <f t="shared" si="174"/>
        <v>0</v>
      </c>
    </row>
    <row r="86" spans="1:19" s="3" customFormat="1" x14ac:dyDescent="0.2">
      <c r="A86" s="29"/>
      <c r="B86" s="30"/>
      <c r="C86" s="30"/>
      <c r="D86" s="31"/>
      <c r="E86" s="31"/>
      <c r="F86" s="21"/>
      <c r="G86" s="21"/>
      <c r="H86" s="21"/>
      <c r="I86" s="21"/>
    </row>
    <row r="87" spans="1:19" s="3" customFormat="1" ht="14.25" x14ac:dyDescent="0.2">
      <c r="A87" s="29"/>
      <c r="B87" s="89" t="s">
        <v>94</v>
      </c>
      <c r="C87" s="30"/>
      <c r="D87" s="31"/>
      <c r="E87" s="31"/>
      <c r="F87" s="21"/>
      <c r="G87" s="21"/>
      <c r="H87" s="21"/>
      <c r="I87" s="21"/>
    </row>
    <row r="88" spans="1:19" s="51" customFormat="1" x14ac:dyDescent="0.2">
      <c r="A88" s="29"/>
      <c r="B88" s="46"/>
      <c r="C88" s="30"/>
      <c r="D88" s="31"/>
      <c r="E88" s="31"/>
      <c r="F88" s="21"/>
      <c r="G88" s="21"/>
      <c r="H88" s="21"/>
      <c r="I88" s="21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1:19" s="51" customFormat="1" x14ac:dyDescent="0.2">
      <c r="A89" s="47"/>
      <c r="B89" s="66" t="s">
        <v>93</v>
      </c>
      <c r="C89" s="48"/>
      <c r="D89" s="49"/>
      <c r="E89" s="49"/>
      <c r="F89" s="50"/>
    </row>
    <row r="90" spans="1:19" s="51" customFormat="1" x14ac:dyDescent="0.2">
      <c r="A90" s="47"/>
      <c r="B90" s="52" t="s">
        <v>95</v>
      </c>
      <c r="C90" s="53" t="s">
        <v>104</v>
      </c>
      <c r="D90" s="54"/>
      <c r="E90" s="55"/>
      <c r="F90" s="56"/>
    </row>
    <row r="91" spans="1:19" s="51" customFormat="1" x14ac:dyDescent="0.2">
      <c r="A91" s="47"/>
      <c r="B91" s="57" t="s">
        <v>96</v>
      </c>
      <c r="C91" s="58" t="s">
        <v>105</v>
      </c>
      <c r="D91" s="54"/>
      <c r="E91" s="55"/>
      <c r="F91" s="56"/>
    </row>
    <row r="92" spans="1:19" s="51" customFormat="1" x14ac:dyDescent="0.2">
      <c r="A92" s="47"/>
      <c r="B92" s="59" t="s">
        <v>97</v>
      </c>
      <c r="C92" s="60" t="s">
        <v>106</v>
      </c>
      <c r="D92" s="54"/>
      <c r="E92" s="55"/>
      <c r="F92" s="56"/>
    </row>
    <row r="93" spans="1:19" s="51" customFormat="1" x14ac:dyDescent="0.2">
      <c r="A93" s="47"/>
      <c r="B93" s="61"/>
      <c r="C93" s="62"/>
      <c r="D93" s="63"/>
      <c r="E93" s="54"/>
      <c r="F93" s="55"/>
      <c r="G93" s="56"/>
    </row>
    <row r="94" spans="1:19" s="51" customFormat="1" x14ac:dyDescent="0.2">
      <c r="A94" s="47"/>
      <c r="B94" s="66" t="s">
        <v>92</v>
      </c>
      <c r="C94" s="48"/>
      <c r="D94" s="64"/>
      <c r="E94" s="49"/>
      <c r="F94" s="50"/>
    </row>
    <row r="95" spans="1:19" s="51" customFormat="1" x14ac:dyDescent="0.2">
      <c r="A95" s="47"/>
      <c r="B95" s="52" t="s">
        <v>95</v>
      </c>
      <c r="C95" s="53" t="s">
        <v>107</v>
      </c>
      <c r="D95" s="54"/>
      <c r="E95" s="55"/>
      <c r="F95" s="56"/>
    </row>
    <row r="96" spans="1:19" s="51" customFormat="1" x14ac:dyDescent="0.2">
      <c r="A96" s="47"/>
      <c r="B96" s="57" t="s">
        <v>96</v>
      </c>
      <c r="C96" s="65" t="s">
        <v>108</v>
      </c>
      <c r="D96" s="54"/>
      <c r="E96" s="55"/>
      <c r="F96" s="56"/>
    </row>
    <row r="97" spans="1:19" s="51" customFormat="1" x14ac:dyDescent="0.2">
      <c r="A97" s="47"/>
      <c r="B97" s="59" t="s">
        <v>97</v>
      </c>
      <c r="C97" s="60" t="s">
        <v>109</v>
      </c>
      <c r="D97" s="54"/>
      <c r="E97" s="55"/>
      <c r="F97" s="56"/>
    </row>
    <row r="98" spans="1:19" s="3" customFormat="1" x14ac:dyDescent="0.2">
      <c r="A98" s="47"/>
      <c r="B98" s="66"/>
      <c r="C98" s="48"/>
      <c r="D98" s="49"/>
      <c r="E98" s="49"/>
      <c r="F98" s="50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</row>
    <row r="99" spans="1:19" s="3" customFormat="1" x14ac:dyDescent="0.2">
      <c r="A99" s="6"/>
      <c r="C99" s="7"/>
      <c r="D99" s="4"/>
      <c r="E99" s="4"/>
      <c r="F99" s="12"/>
      <c r="G99" s="9"/>
      <c r="H99" s="9"/>
      <c r="I99" s="9"/>
    </row>
    <row r="100" spans="1:19" s="3" customFormat="1" x14ac:dyDescent="0.2">
      <c r="A100" s="6"/>
      <c r="C100" s="7"/>
      <c r="D100" s="4"/>
      <c r="E100" s="4"/>
      <c r="F100" s="12"/>
      <c r="G100" s="9"/>
      <c r="H100" s="9"/>
      <c r="I100" s="9"/>
    </row>
    <row r="101" spans="1:19" s="3" customFormat="1" x14ac:dyDescent="0.2">
      <c r="A101" s="6"/>
      <c r="C101" s="7"/>
      <c r="D101" s="4"/>
      <c r="E101" s="4"/>
      <c r="F101" s="12"/>
      <c r="G101" s="9"/>
      <c r="H101" s="9"/>
      <c r="I101" s="9"/>
    </row>
    <row r="102" spans="1:19" s="3" customFormat="1" x14ac:dyDescent="0.2">
      <c r="A102" s="6"/>
      <c r="C102" s="7"/>
      <c r="D102" s="4"/>
      <c r="E102" s="4"/>
      <c r="F102" s="12"/>
      <c r="G102" s="9"/>
      <c r="H102" s="9"/>
      <c r="I102" s="9"/>
    </row>
    <row r="103" spans="1:19" s="3" customFormat="1" x14ac:dyDescent="0.2">
      <c r="A103" s="6"/>
      <c r="C103" s="7"/>
      <c r="D103" s="4"/>
      <c r="E103" s="4"/>
      <c r="F103" s="12"/>
      <c r="G103" s="9"/>
      <c r="H103" s="9"/>
      <c r="I103" s="9"/>
    </row>
    <row r="104" spans="1:19" s="3" customFormat="1" x14ac:dyDescent="0.2">
      <c r="A104" s="6"/>
      <c r="C104" s="7"/>
      <c r="D104" s="4"/>
      <c r="E104" s="4"/>
      <c r="F104" s="12"/>
      <c r="G104" s="9"/>
      <c r="H104" s="9"/>
      <c r="I104" s="9"/>
    </row>
    <row r="105" spans="1:19" s="3" customFormat="1" x14ac:dyDescent="0.2">
      <c r="A105" s="6"/>
      <c r="C105" s="7"/>
      <c r="D105" s="4"/>
      <c r="E105" s="4"/>
      <c r="F105" s="12"/>
      <c r="G105" s="9"/>
      <c r="H105" s="9"/>
      <c r="I105" s="9"/>
    </row>
    <row r="106" spans="1:19" x14ac:dyDescent="0.2">
      <c r="A106" s="6"/>
      <c r="C106" s="7"/>
      <c r="F106" s="12"/>
      <c r="G106" s="9"/>
      <c r="H106" s="9"/>
      <c r="I106" s="9"/>
      <c r="J106" s="3"/>
      <c r="K106" s="3"/>
      <c r="L106" s="3"/>
      <c r="M106" s="3"/>
      <c r="N106" s="3"/>
      <c r="O106" s="3"/>
      <c r="P106" s="3"/>
      <c r="Q106" s="3"/>
      <c r="R106" s="3"/>
      <c r="S106" s="3"/>
    </row>
  </sheetData>
  <sheetProtection algorithmName="SHA-512" hashValue="ABPtxCB2y54dCBniSRyrjCFUK90EzjWIuzQyIlXqdVeO56YDzWuZfeigijHbq8/q3RZQONaGl4RUy+mzLYIKDg==" saltValue="H13Ies5kpEq4XNocvcklqg==" spinCount="100000" sheet="1" objects="1" scenarios="1"/>
  <mergeCells count="355">
    <mergeCell ref="P64:P70"/>
    <mergeCell ref="R64:R70"/>
    <mergeCell ref="L64:L70"/>
    <mergeCell ref="N24:N30"/>
    <mergeCell ref="P24:P30"/>
    <mergeCell ref="R24:R30"/>
    <mergeCell ref="L24:L30"/>
    <mergeCell ref="F36:F42"/>
    <mergeCell ref="H36:H42"/>
    <mergeCell ref="J36:J42"/>
    <mergeCell ref="N36:N42"/>
    <mergeCell ref="P36:P42"/>
    <mergeCell ref="R36:R42"/>
    <mergeCell ref="L36:L42"/>
    <mergeCell ref="L34:M34"/>
    <mergeCell ref="L35:M35"/>
    <mergeCell ref="P49:Q49"/>
    <mergeCell ref="P58:Q58"/>
    <mergeCell ref="P59:Q59"/>
    <mergeCell ref="H48:I48"/>
    <mergeCell ref="F24:F30"/>
    <mergeCell ref="H24:H30"/>
    <mergeCell ref="J24:J30"/>
    <mergeCell ref="F50:F56"/>
    <mergeCell ref="H50:H56"/>
    <mergeCell ref="J50:J56"/>
    <mergeCell ref="A42:D42"/>
    <mergeCell ref="A50:D50"/>
    <mergeCell ref="A51:D51"/>
    <mergeCell ref="A52:D52"/>
    <mergeCell ref="A53:D53"/>
    <mergeCell ref="A54:D54"/>
    <mergeCell ref="A55:D55"/>
    <mergeCell ref="A56:D56"/>
    <mergeCell ref="A28:D28"/>
    <mergeCell ref="A29:D29"/>
    <mergeCell ref="A30:D30"/>
    <mergeCell ref="A39:D39"/>
    <mergeCell ref="A40:D40"/>
    <mergeCell ref="A41:D41"/>
    <mergeCell ref="L72:M72"/>
    <mergeCell ref="L73:M73"/>
    <mergeCell ref="L74:M74"/>
    <mergeCell ref="L44:M44"/>
    <mergeCell ref="L45:M45"/>
    <mergeCell ref="L46:M46"/>
    <mergeCell ref="A65:D65"/>
    <mergeCell ref="A66:D66"/>
    <mergeCell ref="A67:D67"/>
    <mergeCell ref="A68:D68"/>
    <mergeCell ref="A69:D69"/>
    <mergeCell ref="A70:D70"/>
    <mergeCell ref="A64:D64"/>
    <mergeCell ref="F64:F70"/>
    <mergeCell ref="H64:H70"/>
    <mergeCell ref="J64:J70"/>
    <mergeCell ref="R46:S46"/>
    <mergeCell ref="R47:S47"/>
    <mergeCell ref="R48:S48"/>
    <mergeCell ref="R49:S49"/>
    <mergeCell ref="R58:S58"/>
    <mergeCell ref="R59:S59"/>
    <mergeCell ref="R60:S60"/>
    <mergeCell ref="R61:S61"/>
    <mergeCell ref="R72:S72"/>
    <mergeCell ref="P72:Q72"/>
    <mergeCell ref="P47:Q47"/>
    <mergeCell ref="P48:Q48"/>
    <mergeCell ref="L77:M77"/>
    <mergeCell ref="L78:L84"/>
    <mergeCell ref="H16:I16"/>
    <mergeCell ref="L47:M47"/>
    <mergeCell ref="L48:M48"/>
    <mergeCell ref="L49:M49"/>
    <mergeCell ref="L58:M58"/>
    <mergeCell ref="L59:M59"/>
    <mergeCell ref="L60:M60"/>
    <mergeCell ref="L61:M61"/>
    <mergeCell ref="L62:M62"/>
    <mergeCell ref="L63:M63"/>
    <mergeCell ref="H72:I72"/>
    <mergeCell ref="N78:N84"/>
    <mergeCell ref="P32:Q32"/>
    <mergeCell ref="P33:Q33"/>
    <mergeCell ref="P34:Q34"/>
    <mergeCell ref="P35:Q35"/>
    <mergeCell ref="P44:Q44"/>
    <mergeCell ref="P45:Q45"/>
    <mergeCell ref="P77:Q77"/>
    <mergeCell ref="R73:S73"/>
    <mergeCell ref="R74:S74"/>
    <mergeCell ref="R75:S75"/>
    <mergeCell ref="R76:S76"/>
    <mergeCell ref="R77:S77"/>
    <mergeCell ref="R78:R84"/>
    <mergeCell ref="L22:M22"/>
    <mergeCell ref="L23:M23"/>
    <mergeCell ref="L32:M32"/>
    <mergeCell ref="L33:M33"/>
    <mergeCell ref="L50:L56"/>
    <mergeCell ref="P74:Q74"/>
    <mergeCell ref="P75:Q75"/>
    <mergeCell ref="P76:Q76"/>
    <mergeCell ref="L75:M75"/>
    <mergeCell ref="L76:M76"/>
    <mergeCell ref="R62:S62"/>
    <mergeCell ref="R63:S63"/>
    <mergeCell ref="R50:R56"/>
    <mergeCell ref="R22:S22"/>
    <mergeCell ref="R23:S23"/>
    <mergeCell ref="R32:S32"/>
    <mergeCell ref="R33:S33"/>
    <mergeCell ref="R34:S34"/>
    <mergeCell ref="L10:M10"/>
    <mergeCell ref="L11:M11"/>
    <mergeCell ref="L12:M12"/>
    <mergeCell ref="L13:M13"/>
    <mergeCell ref="L14:M14"/>
    <mergeCell ref="L15:M15"/>
    <mergeCell ref="L17:M17"/>
    <mergeCell ref="L20:M20"/>
    <mergeCell ref="L21:M21"/>
    <mergeCell ref="R35:S35"/>
    <mergeCell ref="R44:S44"/>
    <mergeCell ref="R45:S45"/>
    <mergeCell ref="P46:Q46"/>
    <mergeCell ref="R10:S10"/>
    <mergeCell ref="R11:S11"/>
    <mergeCell ref="R12:S12"/>
    <mergeCell ref="R13:S13"/>
    <mergeCell ref="R14:S14"/>
    <mergeCell ref="R15:S15"/>
    <mergeCell ref="R17:S17"/>
    <mergeCell ref="R20:S20"/>
    <mergeCell ref="R21:S21"/>
    <mergeCell ref="P10:Q10"/>
    <mergeCell ref="P11:Q11"/>
    <mergeCell ref="P12:Q12"/>
    <mergeCell ref="P13:Q13"/>
    <mergeCell ref="P14:Q14"/>
    <mergeCell ref="P15:Q15"/>
    <mergeCell ref="P17:Q17"/>
    <mergeCell ref="P20:Q20"/>
    <mergeCell ref="P21:Q21"/>
    <mergeCell ref="P22:Q22"/>
    <mergeCell ref="P23:Q23"/>
    <mergeCell ref="P78:P84"/>
    <mergeCell ref="P60:Q60"/>
    <mergeCell ref="P61:Q61"/>
    <mergeCell ref="P62:Q62"/>
    <mergeCell ref="P50:P56"/>
    <mergeCell ref="F72:G72"/>
    <mergeCell ref="F73:G73"/>
    <mergeCell ref="F74:G74"/>
    <mergeCell ref="F75:G75"/>
    <mergeCell ref="F76:G76"/>
    <mergeCell ref="F77:G77"/>
    <mergeCell ref="N59:O59"/>
    <mergeCell ref="N60:O60"/>
    <mergeCell ref="N61:O61"/>
    <mergeCell ref="P63:Q63"/>
    <mergeCell ref="J75:K75"/>
    <mergeCell ref="J76:K76"/>
    <mergeCell ref="J77:K77"/>
    <mergeCell ref="H73:I73"/>
    <mergeCell ref="H74:I74"/>
    <mergeCell ref="H75:I75"/>
    <mergeCell ref="H76:I76"/>
    <mergeCell ref="H77:I77"/>
    <mergeCell ref="N62:O62"/>
    <mergeCell ref="N10:O10"/>
    <mergeCell ref="N11:O11"/>
    <mergeCell ref="N12:O12"/>
    <mergeCell ref="N13:O13"/>
    <mergeCell ref="N14:O14"/>
    <mergeCell ref="N15:O15"/>
    <mergeCell ref="N17:O17"/>
    <mergeCell ref="N32:O32"/>
    <mergeCell ref="N33:O33"/>
    <mergeCell ref="N73:O73"/>
    <mergeCell ref="N74:O74"/>
    <mergeCell ref="N75:O75"/>
    <mergeCell ref="N76:O76"/>
    <mergeCell ref="N77:O77"/>
    <mergeCell ref="N34:O34"/>
    <mergeCell ref="N35:O35"/>
    <mergeCell ref="N44:O44"/>
    <mergeCell ref="N45:O45"/>
    <mergeCell ref="N46:O46"/>
    <mergeCell ref="N47:O47"/>
    <mergeCell ref="N48:O48"/>
    <mergeCell ref="N49:O49"/>
    <mergeCell ref="N58:O58"/>
    <mergeCell ref="N50:N56"/>
    <mergeCell ref="N64:N70"/>
    <mergeCell ref="P73:Q73"/>
    <mergeCell ref="F63:G63"/>
    <mergeCell ref="J58:K58"/>
    <mergeCell ref="J59:K59"/>
    <mergeCell ref="J60:K60"/>
    <mergeCell ref="H46:I46"/>
    <mergeCell ref="H47:I47"/>
    <mergeCell ref="J61:K61"/>
    <mergeCell ref="H61:I61"/>
    <mergeCell ref="F61:G61"/>
    <mergeCell ref="F47:G47"/>
    <mergeCell ref="F58:G58"/>
    <mergeCell ref="F59:G59"/>
    <mergeCell ref="F60:G60"/>
    <mergeCell ref="F46:G46"/>
    <mergeCell ref="H49:I49"/>
    <mergeCell ref="J48:K48"/>
    <mergeCell ref="J49:K49"/>
    <mergeCell ref="J62:K62"/>
    <mergeCell ref="J63:K63"/>
    <mergeCell ref="N63:O63"/>
    <mergeCell ref="H62:I62"/>
    <mergeCell ref="H63:I63"/>
    <mergeCell ref="N72:O72"/>
    <mergeCell ref="B77:C77"/>
    <mergeCell ref="A10:E10"/>
    <mergeCell ref="A11:E11"/>
    <mergeCell ref="A12:E12"/>
    <mergeCell ref="A13:E13"/>
    <mergeCell ref="A14:E14"/>
    <mergeCell ref="A15:E15"/>
    <mergeCell ref="A16:E16"/>
    <mergeCell ref="A17:E17"/>
    <mergeCell ref="B63:C63"/>
    <mergeCell ref="B72:C72"/>
    <mergeCell ref="B73:C73"/>
    <mergeCell ref="B74:C74"/>
    <mergeCell ref="B75:C75"/>
    <mergeCell ref="B58:C58"/>
    <mergeCell ref="B59:C59"/>
    <mergeCell ref="B60:C60"/>
    <mergeCell ref="B61:C61"/>
    <mergeCell ref="B62:C62"/>
    <mergeCell ref="B76:C76"/>
    <mergeCell ref="A24:D24"/>
    <mergeCell ref="A25:D25"/>
    <mergeCell ref="A26:D26"/>
    <mergeCell ref="A27:D27"/>
    <mergeCell ref="B32:C32"/>
    <mergeCell ref="B33:C33"/>
    <mergeCell ref="B34:C34"/>
    <mergeCell ref="B35:C35"/>
    <mergeCell ref="B44:C44"/>
    <mergeCell ref="N20:O20"/>
    <mergeCell ref="N21:O21"/>
    <mergeCell ref="N22:O22"/>
    <mergeCell ref="N23:O23"/>
    <mergeCell ref="J20:K20"/>
    <mergeCell ref="J21:K21"/>
    <mergeCell ref="J22:K22"/>
    <mergeCell ref="J23:K23"/>
    <mergeCell ref="F32:G32"/>
    <mergeCell ref="H32:I32"/>
    <mergeCell ref="J32:K32"/>
    <mergeCell ref="H21:I21"/>
    <mergeCell ref="H22:I22"/>
    <mergeCell ref="H23:I23"/>
    <mergeCell ref="F23:G23"/>
    <mergeCell ref="J33:K33"/>
    <mergeCell ref="A36:D36"/>
    <mergeCell ref="A37:D37"/>
    <mergeCell ref="A38:D38"/>
    <mergeCell ref="F78:F84"/>
    <mergeCell ref="H10:I10"/>
    <mergeCell ref="F17:G17"/>
    <mergeCell ref="H11:I11"/>
    <mergeCell ref="H78:H84"/>
    <mergeCell ref="F11:G11"/>
    <mergeCell ref="F15:G15"/>
    <mergeCell ref="F13:G13"/>
    <mergeCell ref="F20:G20"/>
    <mergeCell ref="F21:G21"/>
    <mergeCell ref="F22:G22"/>
    <mergeCell ref="F12:G12"/>
    <mergeCell ref="F14:G14"/>
    <mergeCell ref="F44:G44"/>
    <mergeCell ref="F45:G45"/>
    <mergeCell ref="H44:I44"/>
    <mergeCell ref="H45:I45"/>
    <mergeCell ref="H33:I33"/>
    <mergeCell ref="H34:I34"/>
    <mergeCell ref="H35:I35"/>
    <mergeCell ref="F33:G33"/>
    <mergeCell ref="F34:G34"/>
    <mergeCell ref="F35:G35"/>
    <mergeCell ref="F62:G62"/>
    <mergeCell ref="B23:C23"/>
    <mergeCell ref="J11:K11"/>
    <mergeCell ref="F10:G10"/>
    <mergeCell ref="J10:K10"/>
    <mergeCell ref="C3:E3"/>
    <mergeCell ref="C4:E4"/>
    <mergeCell ref="C5:E5"/>
    <mergeCell ref="C6:E6"/>
    <mergeCell ref="A4:B4"/>
    <mergeCell ref="A3:B3"/>
    <mergeCell ref="A7:B7"/>
    <mergeCell ref="A8:B8"/>
    <mergeCell ref="A9:B9"/>
    <mergeCell ref="B22:C22"/>
    <mergeCell ref="B21:C21"/>
    <mergeCell ref="B20:C20"/>
    <mergeCell ref="J74:K74"/>
    <mergeCell ref="A1:E1"/>
    <mergeCell ref="A83:D83"/>
    <mergeCell ref="A84:D84"/>
    <mergeCell ref="A78:D78"/>
    <mergeCell ref="A79:D79"/>
    <mergeCell ref="A80:D80"/>
    <mergeCell ref="A81:D81"/>
    <mergeCell ref="A82:D82"/>
    <mergeCell ref="B71:C71"/>
    <mergeCell ref="B18:C18"/>
    <mergeCell ref="B57:C57"/>
    <mergeCell ref="B31:C31"/>
    <mergeCell ref="B43:C43"/>
    <mergeCell ref="B19:C19"/>
    <mergeCell ref="B46:C46"/>
    <mergeCell ref="B47:C47"/>
    <mergeCell ref="B48:C48"/>
    <mergeCell ref="B49:C49"/>
    <mergeCell ref="A2:B2"/>
    <mergeCell ref="A5:B5"/>
    <mergeCell ref="A6:B6"/>
    <mergeCell ref="C2:E2"/>
    <mergeCell ref="B45:C45"/>
    <mergeCell ref="A85:D85"/>
    <mergeCell ref="J78:J84"/>
    <mergeCell ref="H12:I12"/>
    <mergeCell ref="H13:I13"/>
    <mergeCell ref="H14:I14"/>
    <mergeCell ref="H15:I15"/>
    <mergeCell ref="H17:I17"/>
    <mergeCell ref="J12:K12"/>
    <mergeCell ref="H20:I20"/>
    <mergeCell ref="J13:K13"/>
    <mergeCell ref="J14:K14"/>
    <mergeCell ref="J15:K15"/>
    <mergeCell ref="J17:K17"/>
    <mergeCell ref="J46:K46"/>
    <mergeCell ref="J47:K47"/>
    <mergeCell ref="H58:I58"/>
    <mergeCell ref="H59:I59"/>
    <mergeCell ref="H60:I60"/>
    <mergeCell ref="J34:K34"/>
    <mergeCell ref="J35:K35"/>
    <mergeCell ref="J44:K44"/>
    <mergeCell ref="J45:K45"/>
    <mergeCell ref="J72:K72"/>
    <mergeCell ref="J73:K73"/>
  </mergeCells>
  <phoneticPr fontId="2" type="noConversion"/>
  <pageMargins left="0.25" right="0.25" top="0.5" bottom="0.75" header="0.3" footer="0.3"/>
  <pageSetup paperSize="5" scale="58" orientation="portrait" horizontalDpi="1200" verticalDpi="1200" r:id="rId1"/>
  <headerFooter alignWithMargins="0"/>
  <ignoredErrors>
    <ignoredError sqref="H83:I83 F83 O83 Q83 S83 I69 O69 Q69 S69 O55 Q55 S55 I41 I55 I29 O29 Q29 S29 O41 Q41 S4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 items</vt:lpstr>
      <vt:lpstr>'all items'!Print_Area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Hernandez, Lucia</dc:creator>
  <cp:lastModifiedBy>e199350</cp:lastModifiedBy>
  <cp:lastPrinted>2018-10-16T16:29:15Z</cp:lastPrinted>
  <dcterms:created xsi:type="dcterms:W3CDTF">2007-04-24T22:03:56Z</dcterms:created>
  <dcterms:modified xsi:type="dcterms:W3CDTF">2018-10-25T13:06:41Z</dcterms:modified>
</cp:coreProperties>
</file>