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CIIP\"/>
    </mc:Choice>
  </mc:AlternateContent>
  <xr:revisionPtr revIDLastSave="0" documentId="13_ncr:1_{215BF2B6-7115-428E-95E6-6EF2AF59FAAF}" xr6:coauthVersionLast="47" xr6:coauthVersionMax="47" xr10:uidLastSave="{00000000-0000-0000-0000-000000000000}"/>
  <bookViews>
    <workbookView xWindow="-120" yWindow="-120" windowWidth="29040" windowHeight="15330" firstSheet="1" activeTab="1" xr2:uid="{00000000-000D-0000-FFFF-FFFF00000000}"/>
  </bookViews>
  <sheets>
    <sheet name="Version 2" sheetId="10" r:id="rId1"/>
    <sheet name="Salary Reimbursement Analysis " sheetId="1" r:id="rId2"/>
    <sheet name="Salary + Fringe Expenses" sheetId="11" r:id="rId3"/>
    <sheet name="MD_GL0506_LBR_DIST - Labor Dist" sheetId="12" r:id="rId4"/>
  </sheets>
  <definedNames>
    <definedName name="Slicer_Department1">#N/A</definedName>
  </definedNames>
  <calcPr calcId="191029"/>
  <pivotCaches>
    <pivotCache cacheId="13"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 i="1" l="1"/>
  <c r="U13" i="1"/>
  <c r="U14" i="1"/>
  <c r="AA14" i="1" s="1"/>
  <c r="U15" i="1"/>
  <c r="U16" i="1"/>
  <c r="AA16" i="1" s="1"/>
  <c r="U17" i="1"/>
  <c r="AA17" i="1" s="1"/>
  <c r="U18" i="1"/>
  <c r="AA18" i="1" s="1"/>
  <c r="U19" i="1"/>
  <c r="AA19" i="1" s="1"/>
  <c r="U20" i="1"/>
  <c r="AA20" i="1" s="1"/>
  <c r="U21" i="1"/>
  <c r="AA21" i="1" s="1"/>
  <c r="U22" i="1"/>
  <c r="AA22" i="1" s="1"/>
  <c r="U23" i="1"/>
  <c r="AA23" i="1" s="1"/>
  <c r="U24" i="1"/>
  <c r="AA24" i="1" s="1"/>
  <c r="U25" i="1"/>
  <c r="U26" i="1"/>
  <c r="U27" i="1"/>
  <c r="U28" i="1"/>
  <c r="U29" i="1"/>
  <c r="U30" i="1"/>
  <c r="U31" i="1"/>
  <c r="U32" i="1"/>
  <c r="U33" i="1"/>
  <c r="U34" i="1"/>
  <c r="U35" i="1"/>
  <c r="U36" i="1"/>
  <c r="U37" i="1"/>
  <c r="U38" i="1"/>
  <c r="AA15" i="1"/>
  <c r="Z14" i="1"/>
  <c r="AB14" i="1" s="1"/>
  <c r="Z15" i="1"/>
  <c r="AB15" i="1" s="1"/>
  <c r="Z16" i="1"/>
  <c r="AB16" i="1" s="1"/>
  <c r="Z17" i="1"/>
  <c r="AB17" i="1" s="1"/>
  <c r="Z18" i="1"/>
  <c r="AB18" i="1" s="1"/>
  <c r="Z19" i="1"/>
  <c r="AB19" i="1" s="1"/>
  <c r="Z20" i="1"/>
  <c r="AB20" i="1" s="1"/>
  <c r="Z21" i="1"/>
  <c r="AB21" i="1" s="1"/>
  <c r="Z22" i="1"/>
  <c r="AB22" i="1" s="1"/>
  <c r="Z23" i="1"/>
  <c r="AB23" i="1" s="1"/>
  <c r="Z24" i="1"/>
  <c r="AB24" i="1" s="1"/>
  <c r="AA36" i="1" l="1"/>
  <c r="Z36" i="1"/>
  <c r="AB36" i="1" s="1"/>
  <c r="AA38" i="1"/>
  <c r="Z38" i="1"/>
  <c r="AB38" i="1" s="1"/>
  <c r="AA37" i="1"/>
  <c r="Z37" i="1"/>
  <c r="AB37" i="1" s="1"/>
  <c r="AA35" i="1"/>
  <c r="Z35" i="1"/>
  <c r="AB35" i="1" s="1"/>
  <c r="AA34" i="1"/>
  <c r="Z34" i="1"/>
  <c r="AB34" i="1" s="1"/>
  <c r="AA33" i="1"/>
  <c r="Z33" i="1"/>
  <c r="AB33" i="1" s="1"/>
  <c r="AA32" i="1"/>
  <c r="Z32" i="1"/>
  <c r="AB32" i="1" s="1"/>
  <c r="AA31" i="1"/>
  <c r="Z31" i="1"/>
  <c r="AB31" i="1" s="1"/>
  <c r="AA30" i="1" l="1"/>
  <c r="Z30" i="1"/>
  <c r="AB30" i="1" s="1"/>
  <c r="AA29" i="1"/>
  <c r="Z29" i="1"/>
  <c r="AB29" i="1" s="1"/>
  <c r="AA28" i="1"/>
  <c r="Z28" i="1"/>
  <c r="AB28" i="1" s="1"/>
  <c r="AA27" i="1"/>
  <c r="Z27" i="1"/>
  <c r="AB27" i="1" s="1"/>
  <c r="AA26" i="1"/>
  <c r="Z26" i="1"/>
  <c r="AB26" i="1" s="1"/>
  <c r="AA25" i="1"/>
  <c r="Z25" i="1"/>
  <c r="AB25" i="1" s="1"/>
  <c r="AA13" i="1"/>
  <c r="Z13" i="1"/>
  <c r="AB13" i="1" s="1"/>
  <c r="AA12" i="1"/>
  <c r="Z12" i="1"/>
  <c r="AB12" i="1" s="1"/>
  <c r="U11" i="1"/>
  <c r="AA11" i="1" s="1"/>
  <c r="Z11" i="1"/>
  <c r="AB11" i="1" s="1"/>
  <c r="AB41" i="1" l="1"/>
  <c r="AA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Mendoza, Luis H. (OMB)</author>
  </authors>
  <commentList>
    <comment ref="A10" authorId="0" shapeId="0" xr:uid="{00000000-0006-0000-0100-000001000000}">
      <text>
        <r>
          <rPr>
            <b/>
            <sz val="9"/>
            <color indexed="81"/>
            <rFont val="Tahoma"/>
            <family val="2"/>
          </rPr>
          <t xml:space="preserve">Please enter your department name. </t>
        </r>
        <r>
          <rPr>
            <sz val="9"/>
            <color indexed="81"/>
            <rFont val="Tahoma"/>
            <family val="2"/>
          </rPr>
          <t xml:space="preserve">
</t>
        </r>
      </text>
    </comment>
    <comment ref="B10" authorId="0" shapeId="0" xr:uid="{00000000-0006-0000-0100-000002000000}">
      <text>
        <r>
          <rPr>
            <b/>
            <sz val="9"/>
            <color indexed="81"/>
            <rFont val="Tahoma"/>
            <family val="2"/>
          </rPr>
          <t>Please enter the division name that the employee belongs to.</t>
        </r>
        <r>
          <rPr>
            <sz val="9"/>
            <color indexed="81"/>
            <rFont val="Tahoma"/>
            <family val="2"/>
          </rPr>
          <t xml:space="preserve">
</t>
        </r>
      </text>
    </comment>
    <comment ref="C10" authorId="0" shapeId="0" xr:uid="{00000000-0006-0000-0100-000003000000}">
      <text>
        <r>
          <rPr>
            <b/>
            <sz val="9"/>
            <color indexed="81"/>
            <rFont val="Tahoma"/>
            <family val="2"/>
          </rPr>
          <t>Please enter the DEPT CD #</t>
        </r>
      </text>
    </comment>
    <comment ref="D10" authorId="0" shapeId="0" xr:uid="{00000000-0006-0000-0100-000004000000}">
      <text>
        <r>
          <rPr>
            <b/>
            <sz val="9"/>
            <color indexed="81"/>
            <rFont val="Tahoma"/>
            <family val="2"/>
          </rPr>
          <t>Please enter DIV CD</t>
        </r>
      </text>
    </comment>
    <comment ref="E10" authorId="0" shapeId="0" xr:uid="{00000000-0006-0000-0100-000005000000}">
      <text>
        <r>
          <rPr>
            <b/>
            <sz val="9"/>
            <color indexed="81"/>
            <rFont val="Tahoma"/>
            <family val="2"/>
          </rPr>
          <t>Please enter locator number</t>
        </r>
        <r>
          <rPr>
            <sz val="9"/>
            <color indexed="81"/>
            <rFont val="Tahoma"/>
            <family val="2"/>
          </rPr>
          <t xml:space="preserve">
</t>
        </r>
      </text>
    </comment>
    <comment ref="F10" authorId="0" shapeId="0" xr:uid="{00000000-0006-0000-0100-000006000000}">
      <text>
        <r>
          <rPr>
            <b/>
            <sz val="9"/>
            <color indexed="81"/>
            <rFont val="Tahoma"/>
            <family val="2"/>
          </rPr>
          <t>Please enter employee's last name.</t>
        </r>
      </text>
    </comment>
    <comment ref="G10" authorId="0" shapeId="0" xr:uid="{00000000-0006-0000-0100-000007000000}">
      <text>
        <r>
          <rPr>
            <b/>
            <sz val="9"/>
            <color indexed="81"/>
            <rFont val="Tahoma"/>
            <family val="2"/>
          </rPr>
          <t>Please enter employee's first name.</t>
        </r>
        <r>
          <rPr>
            <sz val="9"/>
            <color indexed="81"/>
            <rFont val="Tahoma"/>
            <family val="2"/>
          </rPr>
          <t xml:space="preserve">
</t>
        </r>
      </text>
    </comment>
    <comment ref="H10" authorId="0" shapeId="0" xr:uid="{00000000-0006-0000-0100-000008000000}">
      <text>
        <r>
          <rPr>
            <b/>
            <sz val="9"/>
            <color indexed="81"/>
            <rFont val="Tahoma"/>
            <family val="2"/>
          </rPr>
          <t>Please enter employee's employee ID number.</t>
        </r>
        <r>
          <rPr>
            <sz val="9"/>
            <color indexed="81"/>
            <rFont val="Tahoma"/>
            <family val="2"/>
          </rPr>
          <t xml:space="preserve">
</t>
        </r>
      </text>
    </comment>
    <comment ref="I10" authorId="0" shapeId="0" xr:uid="{00000000-0006-0000-0100-000009000000}">
      <text>
        <r>
          <rPr>
            <b/>
            <sz val="9"/>
            <color indexed="81"/>
            <rFont val="Tahoma"/>
            <family val="2"/>
          </rPr>
          <t xml:space="preserve">Please note if this position is currently vacant? </t>
        </r>
        <r>
          <rPr>
            <sz val="9"/>
            <color indexed="81"/>
            <rFont val="Tahoma"/>
            <family val="2"/>
          </rPr>
          <t xml:space="preserve">Yes or No
</t>
        </r>
      </text>
    </comment>
    <comment ref="J10" authorId="0" shapeId="0" xr:uid="{00000000-0006-0000-0100-00000A000000}">
      <text>
        <r>
          <rPr>
            <b/>
            <sz val="9"/>
            <color indexed="81"/>
            <rFont val="Tahoma"/>
            <family val="2"/>
          </rPr>
          <t xml:space="preserve">Please enter job code for each position. 
</t>
        </r>
        <r>
          <rPr>
            <sz val="9"/>
            <color indexed="81"/>
            <rFont val="Tahoma"/>
            <family val="2"/>
          </rPr>
          <t xml:space="preserve">
Please refer to the Miami-Dade County Pay Plan for all Job Code Numbers. 
https://www.miamidade.gov/humanresources/library/compensation-county-pay-plan.pdf </t>
        </r>
      </text>
    </comment>
    <comment ref="K10" authorId="0" shapeId="0" xr:uid="{00000000-0006-0000-0100-00000B000000}">
      <text>
        <r>
          <rPr>
            <b/>
            <sz val="9"/>
            <color indexed="81"/>
            <rFont val="Tahoma"/>
            <family val="2"/>
          </rPr>
          <t xml:space="preserve">Please enter job title for each position. 
</t>
        </r>
        <r>
          <rPr>
            <sz val="9"/>
            <color indexed="81"/>
            <rFont val="Tahoma"/>
            <family val="2"/>
          </rPr>
          <t xml:space="preserve">Please refer to the Miami-Dade County Pay Plan for all Job Code Numbers. 
https://www.miamidade.gov/humanresources/library/compensation-county-pay-plan.pdf </t>
        </r>
      </text>
    </comment>
    <comment ref="L10" authorId="0" shapeId="0" xr:uid="{00000000-0006-0000-0100-00000C000000}">
      <text>
        <r>
          <rPr>
            <b/>
            <sz val="9"/>
            <color indexed="81"/>
            <rFont val="Tahoma"/>
            <family val="2"/>
          </rPr>
          <t>Please describe if this position is tied to "Soft Cost" Or "Hard Cost" or "Both"</t>
        </r>
        <r>
          <rPr>
            <sz val="9"/>
            <color indexed="81"/>
            <rFont val="Tahoma"/>
            <family val="2"/>
          </rPr>
          <t xml:space="preserve">
</t>
        </r>
      </text>
    </comment>
    <comment ref="M10" authorId="0" shapeId="0" xr:uid="{00000000-0006-0000-0100-00000D000000}">
      <text>
        <r>
          <rPr>
            <b/>
            <sz val="9"/>
            <color indexed="81"/>
            <rFont val="Tahoma"/>
            <family val="2"/>
          </rPr>
          <t xml:space="preserve">Please describe the "Soft Cost" duties related to this position. Please be as detail as possible. </t>
        </r>
        <r>
          <rPr>
            <sz val="9"/>
            <color indexed="81"/>
            <rFont val="Tahoma"/>
            <family val="2"/>
          </rPr>
          <t xml:space="preserve">
</t>
        </r>
      </text>
    </comment>
    <comment ref="N10" authorId="0" shapeId="0" xr:uid="{00000000-0006-0000-0100-00000E000000}">
      <text>
        <r>
          <rPr>
            <b/>
            <sz val="9"/>
            <color indexed="81"/>
            <rFont val="Tahoma"/>
            <family val="2"/>
          </rPr>
          <t xml:space="preserve">Please describe the "Hard Cost" duties related to this position. Please be as detail as possible. </t>
        </r>
        <r>
          <rPr>
            <sz val="9"/>
            <color indexed="81"/>
            <rFont val="Tahoma"/>
            <family val="2"/>
          </rPr>
          <t xml:space="preserve">
</t>
        </r>
      </text>
    </comment>
    <comment ref="O10" authorId="0" shapeId="0" xr:uid="{00000000-0006-0000-0100-00000F000000}">
      <text>
        <r>
          <rPr>
            <b/>
            <sz val="9"/>
            <color indexed="81"/>
            <rFont val="Tahoma"/>
            <family val="2"/>
          </rPr>
          <t xml:space="preserve">Please use CBAT link below to get this information: 
</t>
        </r>
        <r>
          <rPr>
            <sz val="9"/>
            <color indexed="81"/>
            <rFont val="Tahoma"/>
            <family val="2"/>
          </rPr>
          <t>https://capprd.miamidade.gov/program</t>
        </r>
      </text>
    </comment>
    <comment ref="P10" authorId="0" shapeId="0" xr:uid="{00000000-0006-0000-0100-000010000000}">
      <text>
        <r>
          <rPr>
            <b/>
            <sz val="9"/>
            <color indexed="81"/>
            <rFont val="Tahoma"/>
            <family val="2"/>
          </rPr>
          <t xml:space="preserve">Please use CBAT link below to get this information: </t>
        </r>
        <r>
          <rPr>
            <sz val="9"/>
            <color indexed="81"/>
            <rFont val="Tahoma"/>
            <family val="2"/>
          </rPr>
          <t xml:space="preserve">
https://capprd.miamidade.gov/program</t>
        </r>
      </text>
    </comment>
    <comment ref="Q10" authorId="0" shapeId="0" xr:uid="{00000000-0006-0000-0100-000011000000}">
      <text>
        <r>
          <rPr>
            <b/>
            <sz val="9"/>
            <color indexed="81"/>
            <rFont val="Tahoma"/>
            <family val="2"/>
          </rPr>
          <t xml:space="preserve">Please note if this position is included the FY22/23 Budget? </t>
        </r>
        <r>
          <rPr>
            <sz val="9"/>
            <color indexed="81"/>
            <rFont val="Tahoma"/>
            <family val="2"/>
          </rPr>
          <t>Yes or No</t>
        </r>
      </text>
    </comment>
    <comment ref="R10" authorId="0" shapeId="0" xr:uid="{00000000-0006-0000-0100-000012000000}">
      <text>
        <r>
          <rPr>
            <b/>
            <sz val="9"/>
            <color indexed="81"/>
            <rFont val="Tahoma"/>
            <family val="2"/>
          </rPr>
          <t>Please enter the percentage time each employee dedicates to CIIP work activities.</t>
        </r>
        <r>
          <rPr>
            <sz val="9"/>
            <color indexed="81"/>
            <rFont val="Tahoma"/>
            <family val="2"/>
          </rPr>
          <t xml:space="preserve">
The percentage of CIIP reimbursement that departments will receive for their personnel costs will be contingent upon the amount of time an employee dedicates to CIIP related activities.</t>
        </r>
      </text>
    </comment>
    <comment ref="S10" authorId="0" shapeId="0" xr:uid="{00000000-0006-0000-0100-000013000000}">
      <text>
        <r>
          <rPr>
            <b/>
            <sz val="9"/>
            <color indexed="81"/>
            <rFont val="Tahoma"/>
            <family val="2"/>
          </rPr>
          <t xml:space="preserve">Please enter the allowable "Salary Cost" total for each employee. When calculating this, determine if the employee falls under scenario 1 or scenario 2. </t>
        </r>
        <r>
          <rPr>
            <sz val="9"/>
            <color indexed="81"/>
            <rFont val="Tahoma"/>
            <family val="2"/>
          </rPr>
          <t xml:space="preserve">
</t>
        </r>
        <r>
          <rPr>
            <b/>
            <sz val="9"/>
            <color indexed="81"/>
            <rFont val="Tahoma"/>
            <family val="2"/>
          </rPr>
          <t>(Scenario 1)</t>
        </r>
        <r>
          <rPr>
            <sz val="9"/>
            <color indexed="81"/>
            <rFont val="Tahoma"/>
            <family val="2"/>
          </rPr>
          <t xml:space="preserve"> Salary cost includes the following allowable expenses if staff committed 100% to CIIP projects and do not work on any other activities. 
 Employee Regular (5001100000)
 Flex Dollars (5001220000)
 Longevity Payments (5001250000)
 Sick Pay (5001500000)
 Holiday Pay (5001510000)
 Annual Leave Pay (5001520000)
 Employee Overtime (5001600000)
 Salary Bonus (5001240000)
</t>
        </r>
        <r>
          <rPr>
            <b/>
            <sz val="9"/>
            <color indexed="81"/>
            <rFont val="Tahoma"/>
            <family val="2"/>
          </rPr>
          <t>(Scenario 2)</t>
        </r>
        <r>
          <rPr>
            <sz val="9"/>
            <color indexed="81"/>
            <rFont val="Tahoma"/>
            <family val="2"/>
          </rPr>
          <t xml:space="preserve"> Please only include the following allowable expenses if staff is  partially committed (&lt;100%) to CIIP projects and work is divided on other activities.
Employee Regular (5001100000)
Flex Dollars (5001220000)
Longevity Payments (5001250000)
</t>
        </r>
        <r>
          <rPr>
            <b/>
            <u/>
            <sz val="9"/>
            <color indexed="81"/>
            <rFont val="Tahoma"/>
            <family val="2"/>
          </rPr>
          <t>The following INFORMS can be sued to get this information: MD_GL0506_LBR_DIST - Labor Distribution Report</t>
        </r>
      </text>
    </comment>
    <comment ref="T10" authorId="0" shapeId="0" xr:uid="{00000000-0006-0000-0100-000014000000}">
      <text>
        <r>
          <rPr>
            <b/>
            <sz val="9"/>
            <color indexed="81"/>
            <rFont val="Tahoma"/>
            <family val="2"/>
          </rPr>
          <t xml:space="preserve">Please enter the allowable "Fringe Cost" total for each employee. When calculating this, determine if the employee falls under scenario 1 or scenario 2. </t>
        </r>
        <r>
          <rPr>
            <sz val="9"/>
            <color indexed="81"/>
            <rFont val="Tahoma"/>
            <family val="2"/>
          </rPr>
          <t xml:space="preserve">
</t>
        </r>
        <r>
          <rPr>
            <b/>
            <sz val="9"/>
            <color indexed="81"/>
            <rFont val="Tahoma"/>
            <family val="2"/>
          </rPr>
          <t xml:space="preserve">
(Scenario 1)</t>
        </r>
        <r>
          <rPr>
            <sz val="9"/>
            <color indexed="81"/>
            <rFont val="Tahoma"/>
            <family val="2"/>
          </rPr>
          <t xml:space="preserve"> Fringe cost includes the following allowable expenses if staff committed 100% to CIIP projects and do not work on any other activities. 
Poll Workers (5001140000)
Awards &amp; Special Rec. (5001390000)
Payment Unused Sick (5001540000)
Tuition Refund (5001280000)
Jury Duty (5001330000)
Military Leave (5001320000)
Union Activity Pay (5001340000)
Working Out of Class (5001260000)
Termination Pay (501550000)
</t>
        </r>
        <r>
          <rPr>
            <b/>
            <sz val="9"/>
            <color indexed="81"/>
            <rFont val="Tahoma"/>
            <family val="2"/>
          </rPr>
          <t xml:space="preserve">
(Scenario 2)</t>
        </r>
        <r>
          <rPr>
            <sz val="9"/>
            <color indexed="81"/>
            <rFont val="Tahoma"/>
            <family val="2"/>
          </rPr>
          <t xml:space="preserve"> Please only include the following allowable expenses if staff is partially committed (&lt;100%) to CIIP projects and work is divided on other activities.
Sick Pay (5001500000)
Holiday Pay (5001510000)
Annual Leave Pay (5001520000)
Employee Overtime (5001600000)
Salary Bonus (5001240000)
Poll Workers (5001140000)
Awards &amp; Special Rec. (5001390000)
Payment Unused Sick (5001540000)
Tuition Refund (5001280000)
Jury Duty (5001330000)
Military Leave (5001320000)
Union Activity Pay (5001340000)
Working Out of Class (5001260000)
Termination Pay (501550000)</t>
        </r>
        <r>
          <rPr>
            <b/>
            <sz val="9"/>
            <color indexed="81"/>
            <rFont val="Tahoma"/>
            <family val="2"/>
          </rPr>
          <t xml:space="preserve">
</t>
        </r>
        <r>
          <rPr>
            <b/>
            <u/>
            <sz val="9"/>
            <color indexed="81"/>
            <rFont val="Tahoma"/>
            <family val="2"/>
          </rPr>
          <t xml:space="preserve">
The following INFORMS can be sued to get this information: MD_GL0506_LBR_DIST - Labor Distribution Report</t>
        </r>
      </text>
    </comment>
    <comment ref="V10" authorId="0" shapeId="0" xr:uid="{00000000-0006-0000-0100-000015000000}">
      <text>
        <r>
          <rPr>
            <b/>
            <sz val="9"/>
            <color indexed="81"/>
            <rFont val="Tahoma"/>
            <family val="2"/>
          </rPr>
          <t xml:space="preserve">Please note if this position is included the FY23/24 Budget? </t>
        </r>
        <r>
          <rPr>
            <sz val="9"/>
            <color indexed="81"/>
            <rFont val="Tahoma"/>
            <family val="2"/>
          </rPr>
          <t>Yes or No</t>
        </r>
      </text>
    </comment>
    <comment ref="W10" authorId="0" shapeId="0" xr:uid="{00000000-0006-0000-0100-000016000000}">
      <text>
        <r>
          <rPr>
            <b/>
            <sz val="9"/>
            <color indexed="81"/>
            <rFont val="Tahoma"/>
            <family val="2"/>
          </rPr>
          <t>Please enter the percentage time each employee dedicates to CIIP work activities.</t>
        </r>
        <r>
          <rPr>
            <sz val="9"/>
            <color indexed="81"/>
            <rFont val="Tahoma"/>
            <family val="2"/>
          </rPr>
          <t xml:space="preserve">
The percentage of CIIP reimbursement that departments will receive for their personnel costs will be contingent upon the amount of time an employee dedicates to CIIP related activities.
</t>
        </r>
      </text>
    </comment>
    <comment ref="X10" authorId="0" shapeId="0" xr:uid="{00000000-0006-0000-0100-000017000000}">
      <text>
        <r>
          <rPr>
            <b/>
            <sz val="9"/>
            <color indexed="81"/>
            <rFont val="Tahoma"/>
            <family val="2"/>
          </rPr>
          <t xml:space="preserve">Please enter the allowable "Salary Cost" total for each employee. When calculating this, determine if the employee falls under scenario 1 or scenario 2. </t>
        </r>
        <r>
          <rPr>
            <sz val="9"/>
            <color indexed="81"/>
            <rFont val="Tahoma"/>
            <family val="2"/>
          </rPr>
          <t xml:space="preserve">
</t>
        </r>
        <r>
          <rPr>
            <b/>
            <sz val="9"/>
            <color indexed="81"/>
            <rFont val="Tahoma"/>
            <family val="2"/>
          </rPr>
          <t xml:space="preserve">
(Scenario 1) </t>
        </r>
        <r>
          <rPr>
            <sz val="9"/>
            <color indexed="81"/>
            <rFont val="Tahoma"/>
            <family val="2"/>
          </rPr>
          <t xml:space="preserve">Salary cost includes the following allowable expenses if staff committed 100% to CIIP projects and do not work on any other activities. 
 Employee Regular (5001100000)
 Flex Dollars (5001220000)
 Longevity Payments (5001250000)
 Sick Pay (5001500000)
 Holiday Pay (5001510000)
 Annual Leave Pay (5001520000)
 Employee Overtime (5001600000)
 Salary Bonus (5001240000)
</t>
        </r>
        <r>
          <rPr>
            <b/>
            <sz val="9"/>
            <color indexed="81"/>
            <rFont val="Tahoma"/>
            <family val="2"/>
          </rPr>
          <t xml:space="preserve">
(Scenario 2) </t>
        </r>
        <r>
          <rPr>
            <sz val="9"/>
            <color indexed="81"/>
            <rFont val="Tahoma"/>
            <family val="2"/>
          </rPr>
          <t xml:space="preserve">Please only include the following allowable expenses if staff is  partially committed (&lt;100%) to CIIP projects and work is divided on other activities.
Employee Regular (5001100000)
Flex Dollars (5001220000)
Longevity Payments (5001250000)
</t>
        </r>
        <r>
          <rPr>
            <b/>
            <u/>
            <sz val="9"/>
            <color indexed="81"/>
            <rFont val="Tahoma"/>
            <family val="2"/>
          </rPr>
          <t xml:space="preserve">
The following INFORMS can be sued to get this information: MD_GL0506_LBR_DIST - Labor Distribution Report</t>
        </r>
      </text>
    </comment>
    <comment ref="Y10" authorId="0" shapeId="0" xr:uid="{00000000-0006-0000-0100-000018000000}">
      <text>
        <r>
          <rPr>
            <b/>
            <sz val="9"/>
            <color indexed="81"/>
            <rFont val="Tahoma"/>
            <family val="2"/>
          </rPr>
          <t xml:space="preserve">Please enter the allowable "Fringe Cost" total for each employee. When calculating this, determine if the employee falls under scenario 1 or scenario 2. 
</t>
        </r>
        <r>
          <rPr>
            <sz val="9"/>
            <color indexed="81"/>
            <rFont val="Tahoma"/>
            <family val="2"/>
          </rPr>
          <t xml:space="preserve">
(Scenario 1) Fringe cost includes the following allowable expenses if staff committed 100% to CIIP projects and do not work on any other activities. 
Poll Workers (5001140000)
Awards &amp; Special Rec. (5001390000)
Payment Unused Sick (5001540000)
Tuition Refund (5001280000)
Jury Duty (5001330000)
Military Leave (5001320000)
Union Activity Pay (5001340000)
Working Out of Class (5001260000)
Termination Pay (501550000)
(Scenario 2) Please only include the following allowable expenses if staff is partially committed (&lt;100%) to CIIP projects and work is divided on other activities.
Sick Pay (5001500000)
Holiday Pay (5001510000)
Annual Leave Pay (5001520000)
Employee Overtime (5001600000)
Salary Bonus (5001240000)
Poll Workers (5001140000)
Awards &amp; Special Rec. (5001390000)
Payment Unused Sick (5001540000)
Tuition Refund (5001280000)
Jury Duty (5001330000)
Military Leave (5001320000)
Union Activity Pay (5001340000)
Working Out of Class (5001260000)
Termination Pay (501550000)
</t>
        </r>
        <r>
          <rPr>
            <b/>
            <u/>
            <sz val="9"/>
            <color indexed="81"/>
            <rFont val="Tahoma"/>
            <family val="2"/>
          </rPr>
          <t>The following INFORMS can be sued to get this information: MD_GL0506_LBR_DIST - Labor Distribution Report</t>
        </r>
      </text>
    </comment>
  </commentList>
</comments>
</file>

<file path=xl/sharedStrings.xml><?xml version="1.0" encoding="utf-8"?>
<sst xmlns="http://schemas.openxmlformats.org/spreadsheetml/2006/main" count="241" uniqueCount="169">
  <si>
    <t>DEPT CD</t>
  </si>
  <si>
    <t>DIV CD</t>
  </si>
  <si>
    <t>CUR_LOCATOR</t>
  </si>
  <si>
    <t>LAST NAME</t>
  </si>
  <si>
    <t>FIRST NAME</t>
  </si>
  <si>
    <t>EMPLOYEE ID</t>
  </si>
  <si>
    <t>TITLE</t>
  </si>
  <si>
    <t>Division</t>
  </si>
  <si>
    <t>Department</t>
  </si>
  <si>
    <t xml:space="preserve">POSITION VACANT OR FILLED? </t>
  </si>
  <si>
    <t>Yes</t>
  </si>
  <si>
    <t xml:space="preserve">Department Information </t>
  </si>
  <si>
    <t xml:space="preserve">Position Information </t>
  </si>
  <si>
    <t xml:space="preserve">Employee Information </t>
  </si>
  <si>
    <t>Fire Rescue</t>
  </si>
  <si>
    <t>01</t>
  </si>
  <si>
    <t>001</t>
  </si>
  <si>
    <t>Corrections &amp; Rehabilitation</t>
  </si>
  <si>
    <t xml:space="preserve">Total </t>
  </si>
  <si>
    <t xml:space="preserve">Department </t>
  </si>
  <si>
    <t>Cultural Affairs</t>
  </si>
  <si>
    <t>Administration</t>
  </si>
  <si>
    <t>091</t>
  </si>
  <si>
    <t>E327292</t>
  </si>
  <si>
    <t xml:space="preserve">Yes   </t>
  </si>
  <si>
    <t>FY 20-21 CIIP &amp; BBC-GOB Reimbursement Amount</t>
  </si>
  <si>
    <t>FY 21-22 CIIP &amp; BBC-GOB Reimbursement Amount</t>
  </si>
  <si>
    <t xml:space="preserve">FY 20-21 Salary w/Fringe </t>
  </si>
  <si>
    <t>FY 20-21 CIIP $ Amount</t>
  </si>
  <si>
    <t>FY 20-21 BBC-GOB $ Amount</t>
  </si>
  <si>
    <t xml:space="preserve">FY 21-22 Salary w/Fringe </t>
  </si>
  <si>
    <t>FY 21-22 CIIP $ Amount</t>
  </si>
  <si>
    <t xml:space="preserve">FY 21-22 BBC-GOB $ Amount </t>
  </si>
  <si>
    <t xml:space="preserve"># of Positions </t>
  </si>
  <si>
    <t>MDPD</t>
  </si>
  <si>
    <t xml:space="preserve">Medical Examiner </t>
  </si>
  <si>
    <t xml:space="preserve">Dir of OPS Medical Examiner </t>
  </si>
  <si>
    <t xml:space="preserve">Administrative Officer 3 </t>
  </si>
  <si>
    <t xml:space="preserve">Purchasing Specialist </t>
  </si>
  <si>
    <t>CAHSD</t>
  </si>
  <si>
    <t xml:space="preserve">Internal Services </t>
  </si>
  <si>
    <t>Accountant 2</t>
  </si>
  <si>
    <t>ACCOUNTANT 3</t>
  </si>
  <si>
    <t>ACCOUNT CLERK</t>
  </si>
  <si>
    <t>BUYER</t>
  </si>
  <si>
    <t>TEMP</t>
  </si>
  <si>
    <t>CLERK 4</t>
  </si>
  <si>
    <t>ADMINISTRATIVE OFFICER 2</t>
  </si>
  <si>
    <t>PARKS, RECREATION &amp; OPEN SPACES</t>
  </si>
  <si>
    <t>Vacant</t>
  </si>
  <si>
    <t xml:space="preserve">STRATEGIC INITIATIVES MANAGER </t>
  </si>
  <si>
    <t>Filled</t>
  </si>
  <si>
    <t xml:space="preserve">DATA ENTRY SPECIALIST 2 </t>
  </si>
  <si>
    <t xml:space="preserve">ADMINISTRATIVE OFFICER 2 </t>
  </si>
  <si>
    <t xml:space="preserve">CHIEF, PROS DIVISION 3 </t>
  </si>
  <si>
    <t xml:space="preserve">ADMINISTRATIVE SECRETARY </t>
  </si>
  <si>
    <t xml:space="preserve">CLERK 3 </t>
  </si>
  <si>
    <t>Column Labels</t>
  </si>
  <si>
    <t>PROS</t>
  </si>
  <si>
    <t>ISD</t>
  </si>
  <si>
    <t>MDCR</t>
  </si>
  <si>
    <t>Count of TITLE</t>
  </si>
  <si>
    <t xml:space="preserve">BBC-GOB | CIIP Reimbursement Analysis </t>
  </si>
  <si>
    <t>Positions that might not be covered under BBC-GOB | CIIP</t>
  </si>
  <si>
    <t xml:space="preserve">FY 21-22 BBC-GOB | CIIP Salary Reimbursement Amount </t>
  </si>
  <si>
    <t xml:space="preserve">FY 20-21 BBC-GOB | CIIP Salary Reimbursement Amount </t>
  </si>
  <si>
    <t>ITD</t>
  </si>
  <si>
    <t>ITD PROGRAM MANAGER</t>
  </si>
  <si>
    <t>SR SYSTEMS ANALYST/PROG</t>
  </si>
  <si>
    <t>CIIP Programs/ Project Information</t>
  </si>
  <si>
    <t>Cuban Museum: # 921070
Infrastructure  Improvements system-wide: # 2000001287
Joseph Caleb Auditorium: 9310220
Miami-Dade County Auditorium: 931360
South Miami-Dade Cultural Arts Center: 2000000213</t>
  </si>
  <si>
    <t xml:space="preserve">Coconut Grove Playhouse: 70416
AHCAC Replacement Facility: 3002577		
Adrienne Arsht - Allocation: 3002388		
CUA Project Administration Costs: 3004675
SMDCAC: 3002381	
Sandrell Rivers: 3002386			
Vizcaya: 3002387
Caleb - Back-of-house expansion and front-of-house improvements: 70377	
Auditorium - Seating Replacement and Improvements: 75546
MDCA Facility-wide Infrastructure improvements: 7037		
MDCA- parking garage: 3002766	</t>
  </si>
  <si>
    <t xml:space="preserve">CIIP Salary Reimbursement </t>
  </si>
  <si>
    <t>Doe</t>
  </si>
  <si>
    <t>John</t>
  </si>
  <si>
    <t>CIIP PROGRAMS this position is working on</t>
  </si>
  <si>
    <t>CIIP Projects this position is working on</t>
  </si>
  <si>
    <t>Is this position categorized as a "Soft Cost" or "Hard Cost" or "Both"</t>
  </si>
  <si>
    <t xml:space="preserve">Both </t>
  </si>
  <si>
    <t xml:space="preserve">Please describe the duties related to "Soft Cost" if applicable </t>
  </si>
  <si>
    <t xml:space="preserve">Please describe the duties related to "Hard Cost" if applicable </t>
  </si>
  <si>
    <t xml:space="preserve">Overseeing the administrative reimbursement  process for all CIIP related projects </t>
  </si>
  <si>
    <t>The percentage of CIIP reimbursement that departments will receive for their personnel costs will be contingent upon the amount of time an employee dedicates to CIIP related activities. CIIP will cover the full cost of Salary + Fringe for staff working on CIIP funded projects only if their efforts are 100% committed to CIIP projects (exclusions apply; see table below). Otherwise, CIIP will only cover a partial share of an employee’s Salary + Fringe cost based on the percentage of time dedicated to CIIP projects. Please refer to the table below for a list of INFORMS accounts tied to compensation that are covered as allowable expenses. The table provides two possible scenarios based on an employee’s effort towards CIIP funded projects</t>
  </si>
  <si>
    <t>INFORMS Account Eligibility Outline</t>
  </si>
  <si>
    <r>
      <t xml:space="preserve">Scenario 1: </t>
    </r>
    <r>
      <rPr>
        <sz val="10"/>
        <color rgb="FF000000"/>
        <rFont val="Calibri"/>
        <family val="2"/>
      </rPr>
      <t xml:space="preserve">Staff committed 100% to CIIP projects and do not work on any other activities. </t>
    </r>
  </si>
  <si>
    <t xml:space="preserve">Allowable Expenses </t>
  </si>
  <si>
    <t xml:space="preserve">Not Allowable Expenses </t>
  </si>
  <si>
    <t>Salary</t>
  </si>
  <si>
    <t>Fringe</t>
  </si>
  <si>
    <t xml:space="preserve">Salary </t>
  </si>
  <si>
    <t xml:space="preserve">Fringe </t>
  </si>
  <si>
    <t>Employee Regular (5001100000)</t>
  </si>
  <si>
    <t>Social Security (5010100000)</t>
  </si>
  <si>
    <t>Poll Workers (5001140000)</t>
  </si>
  <si>
    <t>Workers Comp. (5011150000)</t>
  </si>
  <si>
    <t>Flex Dollars (5001220000)</t>
  </si>
  <si>
    <t>Retirement (5010110000)</t>
  </si>
  <si>
    <t>Awards &amp; Special Rec. (5001390000)</t>
  </si>
  <si>
    <t>Long Term Disability (5011120000)</t>
  </si>
  <si>
    <t>Longevity Payments (5001250000)</t>
  </si>
  <si>
    <t>Group Health Ins. (5011100000)</t>
  </si>
  <si>
    <t>Payment Unused Sick (5001540000)</t>
  </si>
  <si>
    <t>Sick Pay (5001500000)</t>
  </si>
  <si>
    <t>Group Life Ins. (5011110000)</t>
  </si>
  <si>
    <t>Tuition Refund (5001280000)</t>
  </si>
  <si>
    <t>Holiday Pay (5001510000)</t>
  </si>
  <si>
    <t>Mica Medicare Ins (5011130000)</t>
  </si>
  <si>
    <t>Jury Duty (5001330000)</t>
  </si>
  <si>
    <t>Annual Leave Pay (5001520000)</t>
  </si>
  <si>
    <t>Dental Plans (5011140000)</t>
  </si>
  <si>
    <t>Military Leave (5001320000)</t>
  </si>
  <si>
    <t>Employee Overtime (5001600000)</t>
  </si>
  <si>
    <t>Union Activity Pay (5001340000)</t>
  </si>
  <si>
    <t>Salary Bonus (5001240000)</t>
  </si>
  <si>
    <t>Working Out of Class (5001260000)</t>
  </si>
  <si>
    <t>Termination Pay (501550000)</t>
  </si>
  <si>
    <r>
      <t xml:space="preserve">Scenario 2: </t>
    </r>
    <r>
      <rPr>
        <sz val="10"/>
        <color rgb="FF000000"/>
        <rFont val="Calibri"/>
        <family val="2"/>
      </rPr>
      <t>Staff partially committed (&lt;100%) to CIIP projects and work is divided on other activities.</t>
    </r>
  </si>
  <si>
    <t>*Please reach out to the OMB CIIP Team for eligibility of any INFORMS accounts no listed above</t>
  </si>
  <si>
    <t xml:space="preserve">Please refer to the "Salary + Fringe Expenses" tab to review allowable expenses for personnel cost. </t>
  </si>
  <si>
    <t xml:space="preserve">If your department is overseeing a capital program/project that is CIIP funded and are requesting reimbursement for Salary and Fringe benefits, the department MUST also submit an Administrative Salary Reimbursement Projection (ASRP) spreadsheet as part of their FY2023-24 budget submission. The ASRP spreadsheet exercise is required to assist departments evaluate the fiscal impact that CIIP related workloads have on their capital budgets and determine which personnel expenses are reimbursable for CIIP supported activities. Departments must work with their OMB Departmental Analyst to collect the personnel cost details for all filled positions and planned vacancies within their departments that will support CIIP projects.  </t>
  </si>
  <si>
    <t>Throughout the fiscal year, departments must maintain this employee information and update it as employees are promoted to new positions, transferred to other departments, and/or end county service. The accuracy of this information will be critical in processing all end-of-year salary reimbursement transfers.</t>
  </si>
  <si>
    <r>
      <t>Instructions: Please only complete the yellow highlighted sections</t>
    </r>
    <r>
      <rPr>
        <sz val="14"/>
        <color rgb="FFFF0000"/>
        <rFont val="Calibri"/>
        <family val="2"/>
        <scheme val="minor"/>
      </rPr>
      <t xml:space="preserve"> (all yellow sections must be completed)</t>
    </r>
  </si>
  <si>
    <t xml:space="preserve"> </t>
  </si>
  <si>
    <t>JOB CODE NUMBER</t>
  </si>
  <si>
    <t>Cultural Affairs Proj. Mgr.</t>
  </si>
  <si>
    <t xml:space="preserve">Instructions on how to pull MD_GL0506_LBR_DIST - Labor Distribution Report </t>
  </si>
  <si>
    <t xml:space="preserve">Step 1 </t>
  </si>
  <si>
    <t xml:space="preserve">https://informs.miamidade.gov/psc/EIH91PRD/EMPLOYEE/EMPL/c/NUI_FRAMEWORK.PT_LANDINGPAGE.GBL  </t>
  </si>
  <si>
    <t xml:space="preserve">Step 2 </t>
  </si>
  <si>
    <t>Step 3</t>
  </si>
  <si>
    <t>Step 4</t>
  </si>
  <si>
    <t>Step 5</t>
  </si>
  <si>
    <t>Step 6</t>
  </si>
  <si>
    <r>
      <rPr>
        <b/>
        <sz val="11"/>
        <color theme="1"/>
        <rFont val="Calibri"/>
        <family val="2"/>
        <scheme val="minor"/>
      </rPr>
      <t xml:space="preserve"> Enter MD_GL0506_LBR_DIST</t>
    </r>
    <r>
      <rPr>
        <sz val="11"/>
        <color theme="1"/>
        <rFont val="Calibri"/>
        <family val="2"/>
        <scheme val="minor"/>
      </rPr>
      <t xml:space="preserve"> as you search option and then click on the search </t>
    </r>
    <r>
      <rPr>
        <b/>
        <sz val="11"/>
        <color theme="1"/>
        <rFont val="Calibri"/>
        <family val="2"/>
        <scheme val="minor"/>
      </rPr>
      <t xml:space="preserve">Button </t>
    </r>
  </si>
  <si>
    <r>
      <t xml:space="preserve">Scroll down to the Reports/Process selection and click on </t>
    </r>
    <r>
      <rPr>
        <b/>
        <sz val="11"/>
        <color theme="1"/>
        <rFont val="Calibri"/>
        <family val="2"/>
        <scheme val="minor"/>
      </rPr>
      <t xml:space="preserve">Query Viewer </t>
    </r>
    <r>
      <rPr>
        <sz val="11"/>
        <color theme="1"/>
        <rFont val="Calibri"/>
        <family val="2"/>
        <scheme val="minor"/>
      </rPr>
      <t>option</t>
    </r>
  </si>
  <si>
    <r>
      <t xml:space="preserve">Click on the </t>
    </r>
    <r>
      <rPr>
        <b/>
        <sz val="11"/>
        <color theme="1"/>
        <rFont val="Calibri"/>
        <family val="2"/>
        <scheme val="minor"/>
      </rPr>
      <t>Finance &amp; Accounting</t>
    </r>
    <r>
      <rPr>
        <sz val="11"/>
        <color theme="1"/>
        <rFont val="Calibri"/>
        <family val="2"/>
        <scheme val="minor"/>
      </rPr>
      <t xml:space="preserve"> Tile </t>
    </r>
  </si>
  <si>
    <r>
      <t xml:space="preserve">Click on the </t>
    </r>
    <r>
      <rPr>
        <b/>
        <sz val="11"/>
        <color theme="1"/>
        <rFont val="Calibri"/>
        <family val="2"/>
        <scheme val="minor"/>
      </rPr>
      <t>Finance/Supply Chain (FSCM)</t>
    </r>
    <r>
      <rPr>
        <sz val="11"/>
        <color theme="1"/>
        <rFont val="Calibri"/>
        <family val="2"/>
        <scheme val="minor"/>
      </rPr>
      <t xml:space="preserve"> Tile </t>
    </r>
  </si>
  <si>
    <t>Step 7</t>
  </si>
  <si>
    <r>
      <t xml:space="preserve">Enter the </t>
    </r>
    <r>
      <rPr>
        <b/>
        <sz val="11"/>
        <color theme="1"/>
        <rFont val="Calibri"/>
        <family val="2"/>
        <scheme val="minor"/>
      </rPr>
      <t xml:space="preserve">First Two Letters </t>
    </r>
    <r>
      <rPr>
        <sz val="11"/>
        <color theme="1"/>
        <rFont val="Calibri"/>
        <family val="2"/>
        <scheme val="minor"/>
      </rPr>
      <t xml:space="preserve">of your department; then enter your </t>
    </r>
    <r>
      <rPr>
        <b/>
        <sz val="11"/>
        <color theme="1"/>
        <rFont val="Calibri"/>
        <family val="2"/>
        <scheme val="minor"/>
      </rPr>
      <t>Date Range</t>
    </r>
    <r>
      <rPr>
        <sz val="11"/>
        <color theme="1"/>
        <rFont val="Calibri"/>
        <family val="2"/>
        <scheme val="minor"/>
      </rPr>
      <t xml:space="preserve"> and click on </t>
    </r>
    <r>
      <rPr>
        <b/>
        <sz val="11"/>
        <color theme="1"/>
        <rFont val="Calibri"/>
        <family val="2"/>
        <scheme val="minor"/>
      </rPr>
      <t xml:space="preserve">View Results </t>
    </r>
  </si>
  <si>
    <t>Step 8</t>
  </si>
  <si>
    <r>
      <t xml:space="preserve">Click on the </t>
    </r>
    <r>
      <rPr>
        <b/>
        <sz val="11"/>
        <color theme="1"/>
        <rFont val="Calibri"/>
        <family val="2"/>
        <scheme val="minor"/>
      </rPr>
      <t>Excel Report</t>
    </r>
    <r>
      <rPr>
        <sz val="11"/>
        <color theme="1"/>
        <rFont val="Calibri"/>
        <family val="2"/>
        <scheme val="minor"/>
      </rPr>
      <t xml:space="preserve"> you downloaded and use the data as necessary </t>
    </r>
  </si>
  <si>
    <t>The MD_GL0506_LBR_DIST - Labor Distribution Report can be used to collect "Salary" and "Fringe" totals (please refer to the MD_GL0506 Tab for instructions)</t>
  </si>
  <si>
    <t>Internal Services</t>
  </si>
  <si>
    <t>Salary + Fringe Expenses "allowable expenses to determine personnel cost</t>
  </si>
  <si>
    <r>
      <t xml:space="preserve">Open </t>
    </r>
    <r>
      <rPr>
        <b/>
        <sz val="11"/>
        <color theme="1"/>
        <rFont val="Calibri"/>
        <family val="2"/>
        <scheme val="minor"/>
      </rPr>
      <t>INFORMS</t>
    </r>
    <r>
      <rPr>
        <sz val="11"/>
        <color theme="1"/>
        <rFont val="Calibri"/>
        <family val="2"/>
        <scheme val="minor"/>
      </rPr>
      <t xml:space="preserve">,  you can use the following link to access INFORMS: </t>
    </r>
  </si>
  <si>
    <t>Afterwards, your report will appear. Click on the Excel hyperlink to download the report</t>
  </si>
  <si>
    <t>Department Approval:</t>
  </si>
  <si>
    <t xml:space="preserve">Date Approved: </t>
  </si>
  <si>
    <t xml:space="preserve">CIIP Approval: </t>
  </si>
  <si>
    <t>Step 9</t>
  </si>
  <si>
    <t xml:space="preserve">CIIP Administrative Salary Reimbursement Projection Template </t>
  </si>
  <si>
    <r>
      <t xml:space="preserve">Click on the </t>
    </r>
    <r>
      <rPr>
        <b/>
        <sz val="11"/>
        <color theme="1"/>
        <rFont val="Calibri"/>
        <family val="2"/>
        <scheme val="minor"/>
      </rPr>
      <t>GL Work Center</t>
    </r>
    <r>
      <rPr>
        <sz val="11"/>
        <color theme="1"/>
        <rFont val="Calibri"/>
        <family val="2"/>
        <scheme val="minor"/>
      </rPr>
      <t xml:space="preserve"> Tile </t>
    </r>
  </si>
  <si>
    <t xml:space="preserve">Onsite construction administration  and construction closeout. </t>
  </si>
  <si>
    <t xml:space="preserve">FY 24-25 Position Details </t>
  </si>
  <si>
    <t xml:space="preserve">FY 24-25 Personnel Cost </t>
  </si>
  <si>
    <t>Position Included in FY 24/25 BUDGET (Y/N)</t>
  </si>
  <si>
    <t>% of time dedicated to CIIP for FY 24/25</t>
  </si>
  <si>
    <t xml:space="preserve">FY 24/25 Salary Cost </t>
  </si>
  <si>
    <t xml:space="preserve">FY 24/25 Fringe cost </t>
  </si>
  <si>
    <t xml:space="preserve">FY 24/25 Total Personnel Cost </t>
  </si>
  <si>
    <t>Position Included in FY 25/26 BUDGET (Y/N)</t>
  </si>
  <si>
    <t xml:space="preserve">FY 25-26 Position Details </t>
  </si>
  <si>
    <t xml:space="preserve">FY 25-26 Personnel Cost </t>
  </si>
  <si>
    <t>% of time dedicated to CIIP for FY 25/26</t>
  </si>
  <si>
    <t>FY 25/26 Salary Cost</t>
  </si>
  <si>
    <t>FY 25/26 Fringe Cost</t>
  </si>
  <si>
    <t xml:space="preserve">FY 25/26 Total Personnel Cost </t>
  </si>
  <si>
    <t xml:space="preserve">FY 24/25 Total Personnel Cost   </t>
  </si>
  <si>
    <t xml:space="preserve">FY 24/25 Total Personnel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</si>
</sst>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7" x14ac:knownFonts="1">
    <font>
      <sz val="11"/>
      <color theme="1"/>
      <name val="Calibri"/>
      <family val="2"/>
      <scheme val="minor"/>
    </font>
    <font>
      <b/>
      <sz val="11"/>
      <color theme="1"/>
      <name val="Calibri"/>
      <family val="2"/>
      <scheme val="minor"/>
    </font>
    <font>
      <b/>
      <sz val="8"/>
      <color theme="1"/>
      <name val="Andale WT"/>
      <family val="2"/>
    </font>
    <font>
      <sz val="8"/>
      <color theme="1"/>
      <name val="Calibri Light"/>
      <family val="2"/>
      <scheme val="major"/>
    </font>
    <font>
      <sz val="11"/>
      <color theme="1"/>
      <name val="Calibri"/>
      <family val="2"/>
      <scheme val="minor"/>
    </font>
    <font>
      <sz val="11"/>
      <color rgb="FF000000"/>
      <name val="Calibri"/>
      <family val="2"/>
      <scheme val="minor"/>
    </font>
    <font>
      <b/>
      <sz val="20"/>
      <color theme="1"/>
      <name val="Calibri"/>
      <family val="2"/>
      <scheme val="minor"/>
    </font>
    <font>
      <b/>
      <sz val="11"/>
      <name val="Calibri"/>
      <family val="2"/>
      <scheme val="minor"/>
    </font>
    <font>
      <b/>
      <sz val="14"/>
      <color rgb="FFFF0000"/>
      <name val="Calibri"/>
      <family val="2"/>
      <scheme val="minor"/>
    </font>
    <font>
      <sz val="14"/>
      <color rgb="FFFF0000"/>
      <name val="Calibri"/>
      <family val="2"/>
      <scheme val="minor"/>
    </font>
    <font>
      <u/>
      <sz val="11"/>
      <color theme="10"/>
      <name val="Calibri"/>
      <family val="2"/>
      <scheme val="minor"/>
    </font>
    <font>
      <b/>
      <sz val="10"/>
      <color rgb="FF000000"/>
      <name val="Calibri"/>
      <family val="2"/>
      <scheme val="minor"/>
    </font>
    <font>
      <b/>
      <sz val="10"/>
      <color rgb="FF000000"/>
      <name val="Calibri"/>
      <family val="2"/>
    </font>
    <font>
      <sz val="10"/>
      <color rgb="FF000000"/>
      <name val="Calibri"/>
      <family val="2"/>
    </font>
    <font>
      <b/>
      <sz val="10"/>
      <color theme="1"/>
      <name val="Calibri"/>
      <family val="2"/>
    </font>
    <font>
      <b/>
      <sz val="8"/>
      <color theme="1"/>
      <name val="Calibri"/>
      <family val="2"/>
    </font>
    <font>
      <sz val="8"/>
      <color theme="1"/>
      <name val="Calibri"/>
      <family val="2"/>
    </font>
    <font>
      <sz val="8"/>
      <color theme="1"/>
      <name val="Calibri"/>
      <family val="2"/>
      <scheme val="minor"/>
    </font>
    <font>
      <sz val="8"/>
      <color rgb="FF000000"/>
      <name val="Calibri"/>
      <family val="2"/>
    </font>
    <font>
      <sz val="9"/>
      <color indexed="81"/>
      <name val="Tahoma"/>
      <family val="2"/>
    </font>
    <font>
      <b/>
      <sz val="9"/>
      <color indexed="81"/>
      <name val="Tahoma"/>
      <family val="2"/>
    </font>
    <font>
      <sz val="8"/>
      <name val="Calibri"/>
      <family val="2"/>
      <scheme val="minor"/>
    </font>
    <font>
      <b/>
      <u/>
      <sz val="9"/>
      <color indexed="81"/>
      <name val="Tahoma"/>
      <family val="2"/>
    </font>
    <font>
      <b/>
      <sz val="11"/>
      <color theme="0"/>
      <name val="Calibri"/>
      <family val="2"/>
      <scheme val="minor"/>
    </font>
    <font>
      <b/>
      <sz val="20"/>
      <color theme="0"/>
      <name val="Calibri"/>
      <family val="2"/>
      <scheme val="minor"/>
    </font>
    <font>
      <sz val="12"/>
      <color rgb="FFFF0000"/>
      <name val="Calibri"/>
      <family val="2"/>
      <scheme val="minor"/>
    </font>
    <font>
      <b/>
      <sz val="10"/>
      <color theme="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EF"/>
        <bgColor indexed="64"/>
      </patternFill>
    </fill>
    <fill>
      <patternFill patternType="solid">
        <fgColor theme="0"/>
        <bgColor indexed="64"/>
      </patternFill>
    </fill>
    <fill>
      <patternFill patternType="solid">
        <fgColor rgb="FFF2F2F2"/>
        <bgColor indexed="64"/>
      </patternFill>
    </fill>
    <fill>
      <patternFill patternType="solid">
        <fgColor rgb="FFD9E2F3"/>
        <bgColor indexed="64"/>
      </patternFill>
    </fill>
    <fill>
      <patternFill patternType="solid">
        <fgColor rgb="FFDEEAF6"/>
        <bgColor indexed="64"/>
      </patternFill>
    </fill>
    <fill>
      <patternFill patternType="solid">
        <fgColor theme="1" tint="0.34998626667073579"/>
        <bgColor indexed="64"/>
      </patternFill>
    </fill>
  </fills>
  <borders count="45">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style="medium">
        <color indexed="64"/>
      </top>
      <bottom/>
      <diagonal/>
    </border>
    <border>
      <left style="double">
        <color indexed="64"/>
      </left>
      <right style="medium">
        <color indexed="64"/>
      </right>
      <top/>
      <bottom style="medium">
        <color indexed="64"/>
      </bottom>
      <diagonal/>
    </border>
    <border>
      <left/>
      <right style="double">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4" fillId="0" borderId="0" applyFont="0" applyFill="0" applyBorder="0" applyAlignment="0" applyProtection="0"/>
    <xf numFmtId="0" fontId="5" fillId="0" borderId="0"/>
    <xf numFmtId="0" fontId="10" fillId="0" borderId="0" applyNumberFormat="0" applyFill="0" applyBorder="0" applyAlignment="0" applyProtection="0"/>
    <xf numFmtId="9" fontId="4" fillId="0" borderId="0" applyFont="0" applyFill="0" applyBorder="0" applyAlignment="0" applyProtection="0"/>
  </cellStyleXfs>
  <cellXfs count="161">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0" fillId="0" borderId="0" xfId="0" applyAlignment="1">
      <alignment horizontal="right"/>
    </xf>
    <xf numFmtId="44" fontId="0" fillId="0" borderId="0" xfId="0" applyNumberFormat="1" applyAlignment="1">
      <alignment horizontal="right"/>
    </xf>
    <xf numFmtId="44" fontId="0" fillId="0" borderId="0" xfId="0" applyNumberFormat="1"/>
    <xf numFmtId="0" fontId="0" fillId="0" borderId="0" xfId="0" pivotButton="1"/>
    <xf numFmtId="0" fontId="0" fillId="3" borderId="0" xfId="0" applyFill="1" applyAlignment="1">
      <alignment wrapText="1"/>
    </xf>
    <xf numFmtId="0" fontId="0" fillId="4" borderId="0" xfId="0" applyFill="1" applyAlignment="1">
      <alignment wrapText="1"/>
    </xf>
    <xf numFmtId="0" fontId="0" fillId="4" borderId="0" xfId="0" applyFill="1" applyAlignment="1">
      <alignment horizontal="right" wrapText="1"/>
    </xf>
    <xf numFmtId="0" fontId="0" fillId="0" borderId="0" xfId="0" applyAlignment="1">
      <alignment horizontal="left" wrapText="1"/>
    </xf>
    <xf numFmtId="0" fontId="0" fillId="2" borderId="0" xfId="0" applyFill="1" applyAlignment="1">
      <alignment horizontal="left" wrapText="1"/>
    </xf>
    <xf numFmtId="44" fontId="0" fillId="2" borderId="0" xfId="0" applyNumberFormat="1" applyFill="1"/>
    <xf numFmtId="44" fontId="0" fillId="2" borderId="0" xfId="0" applyNumberFormat="1" applyFill="1" applyAlignment="1">
      <alignment horizontal="right"/>
    </xf>
    <xf numFmtId="1" fontId="0" fillId="0" borderId="0" xfId="0" applyNumberFormat="1" applyAlignment="1">
      <alignment horizontal="center"/>
    </xf>
    <xf numFmtId="44" fontId="0" fillId="0" borderId="0" xfId="1" applyFont="1"/>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44" fontId="2" fillId="7" borderId="2" xfId="1" applyFont="1" applyFill="1" applyBorder="1" applyAlignment="1">
      <alignment horizontal="center" vertical="center" wrapText="1"/>
    </xf>
    <xf numFmtId="0" fontId="2" fillId="7" borderId="3" xfId="0" applyFont="1" applyFill="1" applyBorder="1" applyAlignment="1">
      <alignment vertical="center" wrapText="1"/>
    </xf>
    <xf numFmtId="44" fontId="2" fillId="7" borderId="3" xfId="1" applyFont="1" applyFill="1" applyBorder="1" applyAlignment="1">
      <alignment horizontal="center" vertical="center" wrapText="1"/>
    </xf>
    <xf numFmtId="0" fontId="1" fillId="0" borderId="0" xfId="0" applyFont="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9" fillId="0" borderId="0" xfId="0" applyFont="1" applyAlignment="1">
      <alignment horizontal="left"/>
    </xf>
    <xf numFmtId="0" fontId="0" fillId="0" borderId="0" xfId="0" applyAlignment="1">
      <alignment vertical="top" wrapText="1"/>
    </xf>
    <xf numFmtId="0" fontId="15" fillId="0" borderId="18"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18" xfId="0" applyFont="1" applyBorder="1" applyAlignment="1">
      <alignment vertical="center" wrapText="1"/>
    </xf>
    <xf numFmtId="0" fontId="17" fillId="0" borderId="3" xfId="0" applyFont="1" applyBorder="1" applyAlignment="1">
      <alignment vertical="center" wrapText="1"/>
    </xf>
    <xf numFmtId="0" fontId="16" fillId="0" borderId="3" xfId="0" applyFont="1" applyBorder="1" applyAlignment="1">
      <alignment vertical="center" wrapText="1"/>
    </xf>
    <xf numFmtId="0" fontId="1" fillId="0" borderId="0" xfId="0" applyFont="1" applyAlignment="1">
      <alignment vertical="top"/>
    </xf>
    <xf numFmtId="0" fontId="0" fillId="0" borderId="19" xfId="0" applyBorder="1" applyAlignment="1">
      <alignment vertical="top" wrapText="1"/>
    </xf>
    <xf numFmtId="0" fontId="0" fillId="0" borderId="20" xfId="0" applyBorder="1" applyAlignment="1">
      <alignment vertical="top" wrapText="1"/>
    </xf>
    <xf numFmtId="44" fontId="2" fillId="7" borderId="24" xfId="1" applyFont="1" applyFill="1" applyBorder="1" applyAlignment="1">
      <alignment horizontal="center" vertical="center" wrapText="1"/>
    </xf>
    <xf numFmtId="0" fontId="0" fillId="0" borderId="0" xfId="0" applyAlignment="1">
      <alignment horizontal="center" vertical="center"/>
    </xf>
    <xf numFmtId="0" fontId="2" fillId="7" borderId="17" xfId="0" applyFont="1" applyFill="1" applyBorder="1" applyAlignment="1">
      <alignment horizontal="center" vertical="center" wrapText="1"/>
    </xf>
    <xf numFmtId="0" fontId="0" fillId="0" borderId="0" xfId="0" applyAlignment="1">
      <alignment horizontal="left" vertical="top"/>
    </xf>
    <xf numFmtId="0" fontId="1" fillId="0" borderId="26" xfId="0" applyFont="1" applyBorder="1"/>
    <xf numFmtId="0" fontId="1" fillId="0" borderId="13" xfId="0" applyFont="1"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9" fillId="0" borderId="0" xfId="0" applyFont="1" applyAlignment="1">
      <alignment horizontal="center"/>
    </xf>
    <xf numFmtId="0" fontId="25" fillId="0" borderId="0" xfId="0" applyFont="1" applyAlignment="1">
      <alignment horizontal="left" indent="2"/>
    </xf>
    <xf numFmtId="0" fontId="25" fillId="0" borderId="2" xfId="0" applyFont="1" applyBorder="1" applyAlignment="1">
      <alignment horizontal="left" indent="2"/>
    </xf>
    <xf numFmtId="0" fontId="26" fillId="0" borderId="0" xfId="0" applyFont="1"/>
    <xf numFmtId="44" fontId="26" fillId="0" borderId="0" xfId="1" applyFont="1"/>
    <xf numFmtId="0" fontId="1" fillId="0" borderId="10" xfId="0" applyFont="1" applyBorder="1"/>
    <xf numFmtId="0" fontId="1" fillId="0" borderId="10" xfId="0" applyFont="1" applyBorder="1" applyAlignment="1">
      <alignment horizontal="center"/>
    </xf>
    <xf numFmtId="0" fontId="1" fillId="0" borderId="0" xfId="0" applyFont="1"/>
    <xf numFmtId="44" fontId="17" fillId="0" borderId="0" xfId="1" applyFont="1"/>
    <xf numFmtId="0" fontId="3" fillId="6" borderId="32" xfId="0" applyFont="1" applyFill="1" applyBorder="1" applyAlignment="1">
      <alignment horizontal="center" vertical="center" wrapText="1"/>
    </xf>
    <xf numFmtId="0" fontId="3" fillId="6" borderId="33" xfId="0" applyFont="1" applyFill="1" applyBorder="1" applyAlignment="1">
      <alignment horizontal="center" vertical="center" wrapText="1"/>
    </xf>
    <xf numFmtId="49" fontId="3" fillId="6" borderId="33" xfId="0" applyNumberFormat="1" applyFont="1" applyFill="1" applyBorder="1" applyAlignment="1">
      <alignment horizontal="center" vertical="center"/>
    </xf>
    <xf numFmtId="0" fontId="3" fillId="6" borderId="33" xfId="0" applyFont="1" applyFill="1" applyBorder="1" applyAlignment="1">
      <alignment horizontal="center" vertical="center"/>
    </xf>
    <xf numFmtId="1" fontId="3" fillId="6" borderId="33" xfId="0" applyNumberFormat="1" applyFont="1" applyFill="1" applyBorder="1" applyAlignment="1">
      <alignment horizontal="center" vertical="center"/>
    </xf>
    <xf numFmtId="0" fontId="3" fillId="6" borderId="33" xfId="0" applyFont="1" applyFill="1" applyBorder="1" applyAlignment="1">
      <alignment horizontal="left" vertical="center" wrapText="1"/>
    </xf>
    <xf numFmtId="9" fontId="3" fillId="6" borderId="33" xfId="4" applyFont="1" applyFill="1" applyBorder="1" applyAlignment="1">
      <alignment horizontal="center" vertical="center" wrapText="1"/>
    </xf>
    <xf numFmtId="44" fontId="3" fillId="6" borderId="33" xfId="1" applyFont="1" applyFill="1" applyBorder="1" applyAlignment="1">
      <alignment horizontal="center" vertical="center"/>
    </xf>
    <xf numFmtId="44" fontId="3" fillId="0" borderId="33" xfId="1" applyFont="1" applyFill="1" applyBorder="1" applyAlignment="1">
      <alignment horizontal="center" vertical="center"/>
    </xf>
    <xf numFmtId="9" fontId="3" fillId="6" borderId="33" xfId="0" applyNumberFormat="1" applyFont="1" applyFill="1" applyBorder="1" applyAlignment="1">
      <alignment horizontal="center" vertical="center"/>
    </xf>
    <xf numFmtId="44" fontId="3" fillId="0" borderId="33" xfId="1" applyFont="1" applyBorder="1" applyAlignment="1">
      <alignment horizontal="center" vertical="center"/>
    </xf>
    <xf numFmtId="44" fontId="3" fillId="0" borderId="34" xfId="1" applyFont="1" applyBorder="1" applyAlignment="1">
      <alignment horizontal="center" vertical="center"/>
    </xf>
    <xf numFmtId="0" fontId="3" fillId="6" borderId="35" xfId="0" applyFont="1" applyFill="1" applyBorder="1" applyAlignment="1">
      <alignment horizontal="center" vertical="top" wrapText="1"/>
    </xf>
    <xf numFmtId="0" fontId="3" fillId="6" borderId="26" xfId="0" applyFont="1" applyFill="1" applyBorder="1" applyAlignment="1">
      <alignment horizontal="center" vertical="top" wrapText="1"/>
    </xf>
    <xf numFmtId="49" fontId="3" fillId="6" borderId="26" xfId="0" applyNumberFormat="1" applyFont="1" applyFill="1" applyBorder="1" applyAlignment="1">
      <alignment horizontal="center" vertical="top"/>
    </xf>
    <xf numFmtId="0" fontId="3" fillId="6" borderId="26" xfId="0" applyFont="1" applyFill="1" applyBorder="1" applyAlignment="1">
      <alignment horizontal="center" vertical="top"/>
    </xf>
    <xf numFmtId="1" fontId="3" fillId="6" borderId="26" xfId="0" applyNumberFormat="1" applyFont="1" applyFill="1" applyBorder="1" applyAlignment="1">
      <alignment horizontal="center" vertical="top"/>
    </xf>
    <xf numFmtId="0" fontId="3" fillId="6" borderId="26" xfId="0" applyFont="1" applyFill="1" applyBorder="1" applyAlignment="1">
      <alignment horizontal="left" vertical="top" wrapText="1"/>
    </xf>
    <xf numFmtId="9" fontId="3" fillId="6" borderId="26" xfId="4" applyFont="1" applyFill="1" applyBorder="1" applyAlignment="1">
      <alignment horizontal="center" vertical="top" wrapText="1"/>
    </xf>
    <xf numFmtId="44" fontId="3" fillId="6" borderId="26" xfId="1" applyFont="1" applyFill="1" applyBorder="1" applyAlignment="1">
      <alignment horizontal="center" vertical="center"/>
    </xf>
    <xf numFmtId="44" fontId="3" fillId="0" borderId="26" xfId="1" applyFont="1" applyFill="1" applyBorder="1" applyAlignment="1">
      <alignment horizontal="center" vertical="center"/>
    </xf>
    <xf numFmtId="0" fontId="3" fillId="6" borderId="26" xfId="0" applyFont="1" applyFill="1" applyBorder="1" applyAlignment="1">
      <alignment horizontal="center" vertical="center"/>
    </xf>
    <xf numFmtId="9" fontId="3" fillId="6" borderId="26" xfId="0" applyNumberFormat="1" applyFont="1" applyFill="1" applyBorder="1" applyAlignment="1">
      <alignment horizontal="center" vertical="center"/>
    </xf>
    <xf numFmtId="44" fontId="3" fillId="0" borderId="26" xfId="1" applyFont="1" applyBorder="1" applyAlignment="1">
      <alignment horizontal="center" vertical="center"/>
    </xf>
    <xf numFmtId="44" fontId="3" fillId="0" borderId="36" xfId="1" applyFont="1" applyBorder="1" applyAlignment="1">
      <alignment horizontal="center" vertical="center"/>
    </xf>
    <xf numFmtId="0" fontId="3" fillId="6" borderId="37" xfId="0" applyFont="1" applyFill="1" applyBorder="1" applyAlignment="1">
      <alignment horizontal="center" vertical="top" wrapText="1"/>
    </xf>
    <xf numFmtId="0" fontId="3" fillId="6" borderId="38" xfId="0" applyFont="1" applyFill="1" applyBorder="1" applyAlignment="1">
      <alignment horizontal="center" vertical="top" wrapText="1"/>
    </xf>
    <xf numFmtId="49" fontId="3" fillId="6" borderId="38" xfId="0" applyNumberFormat="1" applyFont="1" applyFill="1" applyBorder="1" applyAlignment="1">
      <alignment horizontal="center" vertical="top"/>
    </xf>
    <xf numFmtId="0" fontId="3" fillId="6" borderId="38" xfId="0" applyFont="1" applyFill="1" applyBorder="1" applyAlignment="1">
      <alignment horizontal="center" vertical="top"/>
    </xf>
    <xf numFmtId="1" fontId="3" fillId="6" borderId="38" xfId="0" applyNumberFormat="1" applyFont="1" applyFill="1" applyBorder="1" applyAlignment="1">
      <alignment horizontal="center" vertical="top"/>
    </xf>
    <xf numFmtId="0" fontId="3" fillId="6" borderId="38" xfId="0" applyFont="1" applyFill="1" applyBorder="1" applyAlignment="1">
      <alignment horizontal="left" vertical="top" wrapText="1"/>
    </xf>
    <xf numFmtId="9" fontId="3" fillId="6" borderId="38" xfId="4" applyFont="1" applyFill="1" applyBorder="1" applyAlignment="1">
      <alignment horizontal="center" vertical="top" wrapText="1"/>
    </xf>
    <xf numFmtId="44" fontId="3" fillId="6" borderId="38" xfId="1" applyFont="1" applyFill="1" applyBorder="1" applyAlignment="1">
      <alignment horizontal="center" vertical="center"/>
    </xf>
    <xf numFmtId="44" fontId="3" fillId="0" borderId="38" xfId="1" applyFont="1" applyFill="1" applyBorder="1" applyAlignment="1">
      <alignment horizontal="center" vertical="center"/>
    </xf>
    <xf numFmtId="0" fontId="3" fillId="6" borderId="38" xfId="0" applyFont="1" applyFill="1" applyBorder="1" applyAlignment="1">
      <alignment horizontal="center" vertical="center"/>
    </xf>
    <xf numFmtId="9" fontId="3" fillId="6" borderId="38" xfId="0" applyNumberFormat="1" applyFont="1" applyFill="1" applyBorder="1" applyAlignment="1">
      <alignment horizontal="center" vertical="center"/>
    </xf>
    <xf numFmtId="44" fontId="3" fillId="0" borderId="38" xfId="1" applyFont="1" applyBorder="1" applyAlignment="1">
      <alignment horizontal="center" vertical="center"/>
    </xf>
    <xf numFmtId="44" fontId="3" fillId="0" borderId="39" xfId="1" applyFont="1" applyBorder="1" applyAlignment="1">
      <alignment horizontal="center" vertical="center"/>
    </xf>
    <xf numFmtId="0" fontId="3" fillId="6" borderId="40" xfId="0" applyFont="1" applyFill="1" applyBorder="1" applyAlignment="1">
      <alignment horizontal="center" vertical="center"/>
    </xf>
    <xf numFmtId="0" fontId="3" fillId="6" borderId="27" xfId="0" applyFont="1" applyFill="1" applyBorder="1" applyAlignment="1">
      <alignment horizontal="center" vertical="top"/>
    </xf>
    <xf numFmtId="0" fontId="3" fillId="6" borderId="30" xfId="0" applyFont="1" applyFill="1" applyBorder="1" applyAlignment="1">
      <alignment horizontal="center" vertical="top"/>
    </xf>
    <xf numFmtId="0" fontId="3" fillId="6" borderId="29" xfId="0" applyFont="1" applyFill="1" applyBorder="1" applyAlignment="1">
      <alignment horizontal="center" vertical="top" wrapText="1"/>
    </xf>
    <xf numFmtId="0" fontId="3" fillId="6" borderId="31" xfId="0" applyFont="1" applyFill="1" applyBorder="1" applyAlignment="1">
      <alignment horizontal="center" vertical="top" wrapText="1"/>
    </xf>
    <xf numFmtId="0" fontId="3" fillId="6" borderId="32" xfId="0" applyFont="1" applyFill="1" applyBorder="1" applyAlignment="1">
      <alignment horizontal="center" vertical="center"/>
    </xf>
    <xf numFmtId="0" fontId="3" fillId="6" borderId="34" xfId="0" applyFont="1" applyFill="1" applyBorder="1" applyAlignment="1">
      <alignment horizontal="left" vertical="center" wrapText="1"/>
    </xf>
    <xf numFmtId="0" fontId="3" fillId="6" borderId="36" xfId="0" applyFont="1" applyFill="1" applyBorder="1" applyAlignment="1">
      <alignment horizontal="left" vertical="top" wrapText="1"/>
    </xf>
    <xf numFmtId="0" fontId="3" fillId="6" borderId="39" xfId="0" applyFont="1" applyFill="1" applyBorder="1" applyAlignment="1">
      <alignment horizontal="left" vertical="top" wrapText="1"/>
    </xf>
    <xf numFmtId="0" fontId="2" fillId="7" borderId="15"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3" fillId="6" borderId="32" xfId="0" applyFont="1" applyFill="1" applyBorder="1" applyAlignment="1">
      <alignment horizontal="left" vertical="center" wrapText="1"/>
    </xf>
    <xf numFmtId="0" fontId="2" fillId="0" borderId="42" xfId="0" applyFont="1" applyBorder="1" applyAlignment="1">
      <alignment horizontal="center" vertical="center" wrapText="1"/>
    </xf>
    <xf numFmtId="1" fontId="2" fillId="0" borderId="43" xfId="0" applyNumberFormat="1" applyFont="1" applyBorder="1" applyAlignment="1">
      <alignment horizontal="center" vertical="center" wrapText="1"/>
    </xf>
    <xf numFmtId="0" fontId="2" fillId="0" borderId="43" xfId="0" applyFont="1" applyBorder="1" applyAlignment="1">
      <alignment horizontal="center" vertical="center" wrapText="1"/>
    </xf>
    <xf numFmtId="0" fontId="2" fillId="7" borderId="43"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xf>
    <xf numFmtId="0" fontId="24" fillId="11" borderId="0" xfId="0" applyFont="1" applyFill="1" applyAlignment="1">
      <alignment horizontal="center"/>
    </xf>
    <xf numFmtId="0" fontId="23" fillId="11" borderId="0" xfId="0" applyFont="1" applyFill="1" applyAlignment="1">
      <alignment horizontal="center"/>
    </xf>
    <xf numFmtId="0" fontId="26" fillId="0" borderId="10" xfId="0" applyFont="1" applyBorder="1" applyAlignment="1">
      <alignment horizontal="center"/>
    </xf>
    <xf numFmtId="0" fontId="7" fillId="5" borderId="4" xfId="0" applyFont="1" applyFill="1" applyBorder="1" applyAlignment="1">
      <alignment horizontal="center"/>
    </xf>
    <xf numFmtId="0" fontId="7" fillId="5" borderId="5" xfId="0" applyFont="1" applyFill="1" applyBorder="1" applyAlignment="1">
      <alignment horizontal="center"/>
    </xf>
    <xf numFmtId="0" fontId="7" fillId="5" borderId="6" xfId="0" applyFont="1" applyFill="1" applyBorder="1" applyAlignment="1">
      <alignment horizontal="center"/>
    </xf>
    <xf numFmtId="0" fontId="7" fillId="5" borderId="16" xfId="0" applyFont="1" applyFill="1" applyBorder="1" applyAlignment="1">
      <alignment horizontal="center"/>
    </xf>
    <xf numFmtId="0" fontId="7" fillId="5" borderId="17" xfId="0" applyFont="1" applyFill="1" applyBorder="1" applyAlignment="1">
      <alignment horizontal="center"/>
    </xf>
    <xf numFmtId="0" fontId="8" fillId="0" borderId="0" xfId="0" applyFont="1" applyAlignment="1">
      <alignment horizontal="left"/>
    </xf>
    <xf numFmtId="0" fontId="25" fillId="0" borderId="0" xfId="0" applyFont="1" applyAlignment="1">
      <alignment horizontal="left" indent="1"/>
    </xf>
    <xf numFmtId="0" fontId="25" fillId="0" borderId="2" xfId="0" applyFont="1" applyBorder="1" applyAlignment="1">
      <alignment horizontal="left" indent="2"/>
    </xf>
    <xf numFmtId="44" fontId="7" fillId="5" borderId="23" xfId="1" applyFont="1" applyFill="1" applyBorder="1" applyAlignment="1">
      <alignment horizontal="center"/>
    </xf>
    <xf numFmtId="44" fontId="7" fillId="5" borderId="6" xfId="1" applyFont="1" applyFill="1" applyBorder="1" applyAlignment="1">
      <alignment horizontal="center"/>
    </xf>
    <xf numFmtId="0" fontId="7" fillId="5" borderId="15" xfId="0" applyFont="1" applyFill="1" applyBorder="1" applyAlignment="1">
      <alignment horizontal="center"/>
    </xf>
    <xf numFmtId="0" fontId="7" fillId="5" borderId="25" xfId="0" applyFont="1" applyFill="1" applyBorder="1" applyAlignment="1">
      <alignment horizontal="center"/>
    </xf>
    <xf numFmtId="0" fontId="18" fillId="10" borderId="16" xfId="0" applyFont="1" applyFill="1" applyBorder="1" applyAlignment="1">
      <alignment vertical="center" wrapText="1"/>
    </xf>
    <xf numFmtId="0" fontId="18" fillId="10" borderId="15" xfId="0" applyFont="1" applyFill="1" applyBorder="1" applyAlignment="1">
      <alignment vertical="center" wrapText="1"/>
    </xf>
    <xf numFmtId="0" fontId="18" fillId="10" borderId="17" xfId="0" applyFont="1" applyFill="1" applyBorder="1" applyAlignment="1">
      <alignment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1" fillId="9" borderId="16"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2" fillId="8" borderId="16" xfId="0" applyFont="1" applyFill="1" applyBorder="1" applyAlignment="1">
      <alignment vertical="center" wrapText="1"/>
    </xf>
    <xf numFmtId="0" fontId="12" fillId="8" borderId="15" xfId="0" applyFont="1" applyFill="1" applyBorder="1" applyAlignment="1">
      <alignment vertical="center" wrapText="1"/>
    </xf>
    <xf numFmtId="0" fontId="12" fillId="8" borderId="17" xfId="0" applyFont="1" applyFill="1" applyBorder="1" applyAlignment="1">
      <alignment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0" fillId="0" borderId="27" xfId="0" applyBorder="1"/>
    <xf numFmtId="0" fontId="0" fillId="0" borderId="28" xfId="0" applyBorder="1"/>
    <xf numFmtId="0" fontId="0" fillId="0" borderId="29" xfId="0" applyBorder="1"/>
    <xf numFmtId="0" fontId="0" fillId="0" borderId="26" xfId="0" applyBorder="1"/>
    <xf numFmtId="0" fontId="10" fillId="0" borderId="26" xfId="3" applyBorder="1" applyAlignment="1">
      <alignment horizontal="left" wrapText="1"/>
    </xf>
    <xf numFmtId="0" fontId="0" fillId="0" borderId="26" xfId="0" applyBorder="1" applyAlignment="1">
      <alignment horizontal="left" wrapText="1"/>
    </xf>
  </cellXfs>
  <cellStyles count="5">
    <cellStyle name="Currency" xfId="1" builtinId="4"/>
    <cellStyle name="Hyperlink" xfId="3" builtinId="8"/>
    <cellStyle name="Normal" xfId="0" builtinId="0"/>
    <cellStyle name="Normal 2" xfId="2" xr:uid="{00000000-0005-0000-0000-000003000000}"/>
    <cellStyle name="Percent" xfId="4" builtinId="5"/>
  </cellStyles>
  <dxfs count="96">
    <dxf>
      <font>
        <b val="0"/>
        <i val="0"/>
        <strike val="0"/>
        <condense val="0"/>
        <extend val="0"/>
        <outline val="0"/>
        <shadow val="0"/>
        <u val="none"/>
        <vertAlign val="baseline"/>
        <sz val="8"/>
        <color theme="1"/>
        <name val="Calibri Light"/>
        <scheme val="major"/>
      </font>
      <numFmt numFmtId="34" formatCode="_(&quot;$&quot;* #,##0.00_);_(&quot;$&quot;* \(#,##0.00\);_(&quot;$&quot;* &quot;-&quot;??_);_(@_)"/>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34" formatCode="_(&quot;$&quot;* #,##0.00_);_(&quot;$&quot;* \(#,##0.00\);_(&quot;$&quot;*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13" formatCode="0%"/>
      <fill>
        <patternFill patternType="solid">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patternType="solid">
          <fgColor indexed="64"/>
          <bgColor rgb="FFFFFFEF"/>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patternType="solid">
          <fgColor indexed="64"/>
          <bgColor rgb="FFFFFFEF"/>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patternType="solid">
          <fgColor indexed="64"/>
          <bgColor rgb="FFFFFFE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patternType="solid">
          <fgColor indexed="64"/>
          <bgColor rgb="FFFFFFE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1" formatCode="0"/>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30" formatCode="@"/>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30" formatCode="@"/>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30" formatCode="@"/>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Light"/>
        <scheme val="major"/>
      </font>
      <alignment horizontal="center" vertical="top" textRotation="0" wrapText="0" indent="0" justifyLastLine="0" shrinkToFit="0" readingOrder="0"/>
    </dxf>
    <dxf>
      <border>
        <bottom style="medium">
          <color indexed="64"/>
        </bottom>
      </border>
    </dxf>
    <dxf>
      <font>
        <b/>
        <i val="0"/>
        <strike val="0"/>
        <condense val="0"/>
        <extend val="0"/>
        <outline val="0"/>
        <shadow val="0"/>
        <u val="none"/>
        <vertAlign val="baseline"/>
        <sz val="8"/>
        <color theme="1"/>
        <name val="Andale WT"/>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wrapText="1"/>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bgColor theme="0" tint="-4.9989318521683403E-2"/>
        </patternFill>
      </fill>
    </dxf>
    <dxf>
      <fill>
        <patternFill>
          <bgColor theme="0" tint="-4.9989318521683403E-2"/>
        </patternFill>
      </fill>
    </dxf>
    <dxf>
      <alignment wrapText="1"/>
    </dxf>
    <dxf>
      <alignment wrapText="1"/>
    </dxf>
    <dxf>
      <alignment horizontal="general"/>
    </dxf>
    <dxf>
      <alignment horizontal="right"/>
    </dxf>
    <dxf>
      <fill>
        <patternFill patternType="solid">
          <bgColor theme="0" tint="-0.14999847407452621"/>
        </patternFill>
      </fill>
    </dxf>
    <dxf>
      <fill>
        <patternFill patternType="solid">
          <bgColor theme="0" tint="-0.14999847407452621"/>
        </patternFill>
      </fill>
    </dxf>
    <dxf>
      <alignment horizontal="general"/>
    </dxf>
    <dxf>
      <numFmt numFmtId="34" formatCode="_(&quot;$&quot;* #,##0.00_);_(&quot;$&quot;* \(#,##0.00\);_(&quot;$&quot;* &quot;-&quot;??_);_(@_)"/>
    </dxf>
    <dxf>
      <alignment wrapText="1"/>
    </dxf>
    <dxf>
      <alignment wrapText="1"/>
    </dxf>
    <dxf>
      <alignment horizontal="center"/>
    </dxf>
    <dxf>
      <alignment horizontal="center"/>
    </dxf>
    <dxf>
      <fill>
        <patternFill patternType="none">
          <bgColor auto="1"/>
        </patternFill>
      </fill>
    </dxf>
    <dxf>
      <fill>
        <patternFill patternType="solid">
          <fgColor indexed="64"/>
          <bgColor theme="5" tint="0.79998168889431442"/>
        </patternFill>
      </fill>
      <alignment wrapText="1"/>
    </dxf>
    <dxf>
      <alignment horizontal="right"/>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bgColor auto="1"/>
        </patternFill>
      </fill>
    </dxf>
    <dxf>
      <fill>
        <patternFill>
          <bgColor auto="1"/>
        </patternFill>
      </fill>
    </dxf>
    <dxf>
      <alignment wrapText="1"/>
    </dxf>
    <dxf>
      <alignment wrapText="1"/>
    </dxf>
    <dxf>
      <alignment wrapText="1"/>
    </dxf>
    <dxf>
      <alignment wrapText="1"/>
    </dxf>
    <dxf>
      <alignment vertical="bottom"/>
    </dxf>
    <dxf>
      <alignment vertical="bottom"/>
    </dxf>
    <dxf>
      <alignment vertical="bottom"/>
    </dxf>
    <dxf>
      <alignment vertical="bottom"/>
    </dxf>
    <dxf>
      <alignment horizontal="general"/>
    </dxf>
    <dxf>
      <alignment horizontal="general"/>
    </dxf>
    <dxf>
      <numFmt numFmtId="34" formatCode="_(&quot;$&quot;* #,##0.00_);_(&quot;$&quot;* \(#,##0.00\);_(&quot;$&quot;* &quot;-&quot;??_);_(@_)"/>
    </dxf>
    <dxf>
      <alignment horizontal="center"/>
    </dxf>
    <dxf>
      <alignment horizontal="center"/>
    </dxf>
    <dxf>
      <alignment horizontal="center"/>
    </dxf>
    <dxf>
      <alignment horizontal="right"/>
    </dxf>
    <dxf>
      <alignment wrapText="1"/>
    </dxf>
    <dxf>
      <alignment wrapText="1"/>
    </dxf>
    <dxf>
      <alignment horizontal="general"/>
    </dxf>
    <dxf>
      <alignment horizontal="right"/>
    </dxf>
    <dxf>
      <alignment horizontal="right"/>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alignment wrapText="1"/>
    </dxf>
    <dxf>
      <alignment wrapText="1"/>
    </dxf>
    <dxf>
      <alignment wrapText="1"/>
    </dxf>
    <dxf>
      <alignment wrapText="1"/>
    </dxf>
    <dxf>
      <alignment vertical="bottom"/>
    </dxf>
    <dxf>
      <alignment vertical="bottom"/>
    </dxf>
    <dxf>
      <alignment vertical="bottom"/>
    </dxf>
    <dxf>
      <alignment vertical="bottom"/>
    </dxf>
    <dxf>
      <alignment horizontal="right"/>
    </dxf>
    <dxf>
      <alignment horizontal="right"/>
    </dxf>
    <dxf>
      <numFmt numFmtId="34" formatCode="_(&quot;$&quot;* #,##0.00_);_(&quot;$&quot;* \(#,##0.00\);_(&quot;$&quot;* &quot;-&quot;??_);_(@_)"/>
    </dxf>
    <dxf>
      <alignment horizontal="center"/>
    </dxf>
    <dxf>
      <alignment horizontal="center"/>
    </dxf>
    <dxf>
      <alignment horizontal="center"/>
    </dxf>
    <dxf>
      <alignment horizontal="right"/>
    </dxf>
  </dxfs>
  <tableStyles count="0" defaultTableStyle="TableStyleMedium2" defaultPivotStyle="PivotStyleLight16"/>
  <colors>
    <mruColors>
      <color rgb="FFFFFFE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22150</xdr:colOff>
      <xdr:row>0</xdr:row>
      <xdr:rowOff>0</xdr:rowOff>
    </xdr:from>
    <xdr:to>
      <xdr:col>13</xdr:col>
      <xdr:colOff>259404</xdr:colOff>
      <xdr:row>3</xdr:row>
      <xdr:rowOff>68005</xdr:rowOff>
    </xdr:to>
    <mc:AlternateContent xmlns:mc="http://schemas.openxmlformats.org/markup-compatibility/2006" xmlns:a14="http://schemas.microsoft.com/office/drawing/2010/main">
      <mc:Choice Requires="a14">
        <xdr:graphicFrame macro="">
          <xdr:nvGraphicFramePr>
            <xdr:cNvPr id="2" name="Department 1">
              <a:extLst>
                <a:ext uri="{FF2B5EF4-FFF2-40B4-BE49-F238E27FC236}">
                  <a16:creationId xmlns:a16="http://schemas.microsoft.com/office/drawing/2014/main" id="{0297A7F7-2D7D-4254-92FE-81B6C49A7D8D}"/>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Department 1"/>
            </a:graphicData>
          </a:graphic>
        </xdr:graphicFrame>
      </mc:Choice>
      <mc:Fallback xmlns="">
        <xdr:sp macro="" textlink="">
          <xdr:nvSpPr>
            <xdr:cNvPr id="0" name=""/>
            <xdr:cNvSpPr>
              <a:spLocks noTextEdit="1"/>
            </xdr:cNvSpPr>
          </xdr:nvSpPr>
          <xdr:spPr>
            <a:xfrm>
              <a:off x="22150" y="0"/>
              <a:ext cx="14425535" cy="63355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27</xdr:col>
      <xdr:colOff>350344</xdr:colOff>
      <xdr:row>3</xdr:row>
      <xdr:rowOff>21897</xdr:rowOff>
    </xdr:from>
    <xdr:to>
      <xdr:col>28</xdr:col>
      <xdr:colOff>1423</xdr:colOff>
      <xdr:row>4</xdr:row>
      <xdr:rowOff>184391</xdr:rowOff>
    </xdr:to>
    <xdr:pic>
      <xdr:nvPicPr>
        <xdr:cNvPr id="2" name="Picture 1" descr="Graphical user interface, text&#10;&#10;Description automatically generated">
          <a:extLst>
            <a:ext uri="{FF2B5EF4-FFF2-40B4-BE49-F238E27FC236}">
              <a16:creationId xmlns:a16="http://schemas.microsoft.com/office/drawing/2014/main" id="{0B4CA6E6-94C7-7288-D8F6-13DABA73381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0500" b="32500"/>
        <a:stretch/>
      </xdr:blipFill>
      <xdr:spPr bwMode="auto">
        <a:xfrm>
          <a:off x="33337499" y="580259"/>
          <a:ext cx="942975" cy="34861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134</xdr:row>
      <xdr:rowOff>114299</xdr:rowOff>
    </xdr:from>
    <xdr:to>
      <xdr:col>7</xdr:col>
      <xdr:colOff>2272736</xdr:colOff>
      <xdr:row>145</xdr:row>
      <xdr:rowOff>180974</xdr:rowOff>
    </xdr:to>
    <xdr:pic>
      <xdr:nvPicPr>
        <xdr:cNvPr id="2" name="Picture 1">
          <a:extLst>
            <a:ext uri="{FF2B5EF4-FFF2-40B4-BE49-F238E27FC236}">
              <a16:creationId xmlns:a16="http://schemas.microsoft.com/office/drawing/2014/main" id="{752CACFB-5536-26D1-8D71-638F1FDD3BEC}"/>
            </a:ext>
          </a:extLst>
        </xdr:cNvPr>
        <xdr:cNvPicPr>
          <a:picLocks noChangeAspect="1"/>
        </xdr:cNvPicPr>
      </xdr:nvPicPr>
      <xdr:blipFill rotWithShape="1">
        <a:blip xmlns:r="http://schemas.openxmlformats.org/officeDocument/2006/relationships" r:embed="rId1"/>
        <a:srcRect r="64193"/>
        <a:stretch/>
      </xdr:blipFill>
      <xdr:spPr>
        <a:xfrm>
          <a:off x="0" y="25641299"/>
          <a:ext cx="6539936" cy="2162175"/>
        </a:xfrm>
        <a:prstGeom prst="rect">
          <a:avLst/>
        </a:prstGeom>
      </xdr:spPr>
    </xdr:pic>
    <xdr:clientData/>
  </xdr:twoCellAnchor>
  <xdr:twoCellAnchor editAs="oneCell">
    <xdr:from>
      <xdr:col>1</xdr:col>
      <xdr:colOff>142875</xdr:colOff>
      <xdr:row>5</xdr:row>
      <xdr:rowOff>38099</xdr:rowOff>
    </xdr:from>
    <xdr:to>
      <xdr:col>7</xdr:col>
      <xdr:colOff>1647825</xdr:colOff>
      <xdr:row>22</xdr:row>
      <xdr:rowOff>134138</xdr:rowOff>
    </xdr:to>
    <xdr:pic>
      <xdr:nvPicPr>
        <xdr:cNvPr id="3" name="Picture 2">
          <a:extLst>
            <a:ext uri="{FF2B5EF4-FFF2-40B4-BE49-F238E27FC236}">
              <a16:creationId xmlns:a16="http://schemas.microsoft.com/office/drawing/2014/main" id="{5E1222AC-0E6A-011C-DD41-24409116F226}"/>
            </a:ext>
          </a:extLst>
        </xdr:cNvPr>
        <xdr:cNvPicPr>
          <a:picLocks noChangeAspect="1"/>
        </xdr:cNvPicPr>
      </xdr:nvPicPr>
      <xdr:blipFill rotWithShape="1">
        <a:blip xmlns:r="http://schemas.openxmlformats.org/officeDocument/2006/relationships" r:embed="rId2"/>
        <a:srcRect l="36928" t="11175"/>
        <a:stretch/>
      </xdr:blipFill>
      <xdr:spPr>
        <a:xfrm>
          <a:off x="752475" y="990599"/>
          <a:ext cx="5162550" cy="3334539"/>
        </a:xfrm>
        <a:prstGeom prst="rect">
          <a:avLst/>
        </a:prstGeom>
      </xdr:spPr>
    </xdr:pic>
    <xdr:clientData/>
  </xdr:twoCellAnchor>
  <xdr:twoCellAnchor editAs="oneCell">
    <xdr:from>
      <xdr:col>3</xdr:col>
      <xdr:colOff>85726</xdr:colOff>
      <xdr:row>25</xdr:row>
      <xdr:rowOff>152399</xdr:rowOff>
    </xdr:from>
    <xdr:to>
      <xdr:col>7</xdr:col>
      <xdr:colOff>1769</xdr:colOff>
      <xdr:row>35</xdr:row>
      <xdr:rowOff>76199</xdr:rowOff>
    </xdr:to>
    <xdr:pic>
      <xdr:nvPicPr>
        <xdr:cNvPr id="5" name="Picture 4">
          <a:extLst>
            <a:ext uri="{FF2B5EF4-FFF2-40B4-BE49-F238E27FC236}">
              <a16:creationId xmlns:a16="http://schemas.microsoft.com/office/drawing/2014/main" id="{1388E3D2-CA2C-1B37-92D8-7C6A29129F02}"/>
            </a:ext>
          </a:extLst>
        </xdr:cNvPr>
        <xdr:cNvPicPr>
          <a:picLocks noChangeAspect="1"/>
        </xdr:cNvPicPr>
      </xdr:nvPicPr>
      <xdr:blipFill>
        <a:blip xmlns:r="http://schemas.openxmlformats.org/officeDocument/2006/relationships" r:embed="rId3"/>
        <a:stretch>
          <a:fillRect/>
        </a:stretch>
      </xdr:blipFill>
      <xdr:spPr>
        <a:xfrm>
          <a:off x="1914526" y="4914899"/>
          <a:ext cx="2354443" cy="1828800"/>
        </a:xfrm>
        <a:prstGeom prst="rect">
          <a:avLst/>
        </a:prstGeom>
      </xdr:spPr>
    </xdr:pic>
    <xdr:clientData/>
  </xdr:twoCellAnchor>
  <xdr:twoCellAnchor editAs="oneCell">
    <xdr:from>
      <xdr:col>3</xdr:col>
      <xdr:colOff>85726</xdr:colOff>
      <xdr:row>38</xdr:row>
      <xdr:rowOff>152399</xdr:rowOff>
    </xdr:from>
    <xdr:to>
      <xdr:col>6</xdr:col>
      <xdr:colOff>562804</xdr:colOff>
      <xdr:row>48</xdr:row>
      <xdr:rowOff>76199</xdr:rowOff>
    </xdr:to>
    <xdr:pic>
      <xdr:nvPicPr>
        <xdr:cNvPr id="7" name="Picture 6">
          <a:extLst>
            <a:ext uri="{FF2B5EF4-FFF2-40B4-BE49-F238E27FC236}">
              <a16:creationId xmlns:a16="http://schemas.microsoft.com/office/drawing/2014/main" id="{02F925DD-B1C5-8B63-EF37-640A914A5B6F}"/>
            </a:ext>
          </a:extLst>
        </xdr:cNvPr>
        <xdr:cNvPicPr>
          <a:picLocks noChangeAspect="1"/>
        </xdr:cNvPicPr>
      </xdr:nvPicPr>
      <xdr:blipFill>
        <a:blip xmlns:r="http://schemas.openxmlformats.org/officeDocument/2006/relationships" r:embed="rId4"/>
        <a:stretch>
          <a:fillRect/>
        </a:stretch>
      </xdr:blipFill>
      <xdr:spPr>
        <a:xfrm>
          <a:off x="1914526" y="7391399"/>
          <a:ext cx="2305878" cy="1828800"/>
        </a:xfrm>
        <a:prstGeom prst="rect">
          <a:avLst/>
        </a:prstGeom>
      </xdr:spPr>
    </xdr:pic>
    <xdr:clientData/>
  </xdr:twoCellAnchor>
  <xdr:twoCellAnchor editAs="oneCell">
    <xdr:from>
      <xdr:col>3</xdr:col>
      <xdr:colOff>85726</xdr:colOff>
      <xdr:row>51</xdr:row>
      <xdr:rowOff>142875</xdr:rowOff>
    </xdr:from>
    <xdr:to>
      <xdr:col>6</xdr:col>
      <xdr:colOff>523471</xdr:colOff>
      <xdr:row>61</xdr:row>
      <xdr:rowOff>66675</xdr:rowOff>
    </xdr:to>
    <xdr:pic>
      <xdr:nvPicPr>
        <xdr:cNvPr id="9" name="Picture 8">
          <a:extLst>
            <a:ext uri="{FF2B5EF4-FFF2-40B4-BE49-F238E27FC236}">
              <a16:creationId xmlns:a16="http://schemas.microsoft.com/office/drawing/2014/main" id="{D174DF3B-E36C-8AE7-B78A-51F5C590E3AD}"/>
            </a:ext>
          </a:extLst>
        </xdr:cNvPr>
        <xdr:cNvPicPr>
          <a:picLocks noChangeAspect="1"/>
        </xdr:cNvPicPr>
      </xdr:nvPicPr>
      <xdr:blipFill>
        <a:blip xmlns:r="http://schemas.openxmlformats.org/officeDocument/2006/relationships" r:embed="rId5"/>
        <a:stretch>
          <a:fillRect/>
        </a:stretch>
      </xdr:blipFill>
      <xdr:spPr>
        <a:xfrm>
          <a:off x="1914526" y="9858375"/>
          <a:ext cx="2266545" cy="1828800"/>
        </a:xfrm>
        <a:prstGeom prst="rect">
          <a:avLst/>
        </a:prstGeom>
      </xdr:spPr>
    </xdr:pic>
    <xdr:clientData/>
  </xdr:twoCellAnchor>
  <xdr:twoCellAnchor>
    <xdr:from>
      <xdr:col>0</xdr:col>
      <xdr:colOff>0</xdr:colOff>
      <xdr:row>111</xdr:row>
      <xdr:rowOff>171450</xdr:rowOff>
    </xdr:from>
    <xdr:to>
      <xdr:col>7</xdr:col>
      <xdr:colOff>2209800</xdr:colOff>
      <xdr:row>127</xdr:row>
      <xdr:rowOff>109941</xdr:rowOff>
    </xdr:to>
    <xdr:grpSp>
      <xdr:nvGrpSpPr>
        <xdr:cNvPr id="37" name="Group 36">
          <a:extLst>
            <a:ext uri="{FF2B5EF4-FFF2-40B4-BE49-F238E27FC236}">
              <a16:creationId xmlns:a16="http://schemas.microsoft.com/office/drawing/2014/main" id="{3C203AB2-0255-F24A-3C23-4AEEDBF3011F}"/>
            </a:ext>
          </a:extLst>
        </xdr:cNvPr>
        <xdr:cNvGrpSpPr/>
      </xdr:nvGrpSpPr>
      <xdr:grpSpPr>
        <a:xfrm>
          <a:off x="0" y="21316950"/>
          <a:ext cx="6477000" cy="2986491"/>
          <a:chOff x="0" y="21316950"/>
          <a:chExt cx="6477000" cy="2986491"/>
        </a:xfrm>
      </xdr:grpSpPr>
      <xdr:pic>
        <xdr:nvPicPr>
          <xdr:cNvPr id="21" name="Picture 20">
            <a:extLst>
              <a:ext uri="{FF2B5EF4-FFF2-40B4-BE49-F238E27FC236}">
                <a16:creationId xmlns:a16="http://schemas.microsoft.com/office/drawing/2014/main" id="{81CEED66-034A-048B-8901-F7D25466B9C8}"/>
              </a:ext>
            </a:extLst>
          </xdr:cNvPr>
          <xdr:cNvPicPr>
            <a:picLocks noChangeAspect="1"/>
          </xdr:cNvPicPr>
        </xdr:nvPicPr>
        <xdr:blipFill>
          <a:blip xmlns:r="http://schemas.openxmlformats.org/officeDocument/2006/relationships" r:embed="rId6"/>
          <a:stretch>
            <a:fillRect/>
          </a:stretch>
        </xdr:blipFill>
        <xdr:spPr>
          <a:xfrm>
            <a:off x="0" y="21316950"/>
            <a:ext cx="6477000" cy="2986491"/>
          </a:xfrm>
          <a:prstGeom prst="rect">
            <a:avLst/>
          </a:prstGeom>
        </xdr:spPr>
      </xdr:pic>
      <xdr:sp macro="" textlink="">
        <xdr:nvSpPr>
          <xdr:cNvPr id="19" name="Rectangle: Rounded Corners 18">
            <a:extLst>
              <a:ext uri="{FF2B5EF4-FFF2-40B4-BE49-F238E27FC236}">
                <a16:creationId xmlns:a16="http://schemas.microsoft.com/office/drawing/2014/main" id="{CD43BAF3-23F7-40CE-8699-1EE99DEC1810}"/>
              </a:ext>
            </a:extLst>
          </xdr:cNvPr>
          <xdr:cNvSpPr/>
        </xdr:nvSpPr>
        <xdr:spPr>
          <a:xfrm>
            <a:off x="5457826" y="24012525"/>
            <a:ext cx="409574"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Rectangle: Rounded Corners 19">
            <a:extLst>
              <a:ext uri="{FF2B5EF4-FFF2-40B4-BE49-F238E27FC236}">
                <a16:creationId xmlns:a16="http://schemas.microsoft.com/office/drawing/2014/main" id="{C2BD7427-62FF-4A82-8C42-414C2801AD82}"/>
              </a:ext>
            </a:extLst>
          </xdr:cNvPr>
          <xdr:cNvSpPr/>
        </xdr:nvSpPr>
        <xdr:spPr>
          <a:xfrm>
            <a:off x="28576" y="24003000"/>
            <a:ext cx="1285874"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3" name="Straight Arrow Connector 22">
            <a:extLst>
              <a:ext uri="{FF2B5EF4-FFF2-40B4-BE49-F238E27FC236}">
                <a16:creationId xmlns:a16="http://schemas.microsoft.com/office/drawing/2014/main" id="{B22222AE-4388-827C-2ADE-9AB411A2AA3C}"/>
              </a:ext>
            </a:extLst>
          </xdr:cNvPr>
          <xdr:cNvCxnSpPr/>
        </xdr:nvCxnSpPr>
        <xdr:spPr>
          <a:xfrm>
            <a:off x="5114925" y="22945725"/>
            <a:ext cx="0" cy="3619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99</xdr:row>
      <xdr:rowOff>152399</xdr:rowOff>
    </xdr:from>
    <xdr:to>
      <xdr:col>7</xdr:col>
      <xdr:colOff>2238375</xdr:colOff>
      <xdr:row>107</xdr:row>
      <xdr:rowOff>102870</xdr:rowOff>
    </xdr:to>
    <xdr:grpSp>
      <xdr:nvGrpSpPr>
        <xdr:cNvPr id="36" name="Group 35">
          <a:extLst>
            <a:ext uri="{FF2B5EF4-FFF2-40B4-BE49-F238E27FC236}">
              <a16:creationId xmlns:a16="http://schemas.microsoft.com/office/drawing/2014/main" id="{A5657541-DD2B-CAE9-DADB-3EAE42C17949}"/>
            </a:ext>
          </a:extLst>
        </xdr:cNvPr>
        <xdr:cNvGrpSpPr/>
      </xdr:nvGrpSpPr>
      <xdr:grpSpPr>
        <a:xfrm>
          <a:off x="0" y="19011899"/>
          <a:ext cx="6505575" cy="1474471"/>
          <a:chOff x="0" y="19011899"/>
          <a:chExt cx="6505575" cy="1474471"/>
        </a:xfrm>
      </xdr:grpSpPr>
      <xdr:pic>
        <xdr:nvPicPr>
          <xdr:cNvPr id="15" name="Picture 14">
            <a:extLst>
              <a:ext uri="{FF2B5EF4-FFF2-40B4-BE49-F238E27FC236}">
                <a16:creationId xmlns:a16="http://schemas.microsoft.com/office/drawing/2014/main" id="{0BD09FD1-B3FE-FD75-3921-F21BE0B0AD52}"/>
              </a:ext>
            </a:extLst>
          </xdr:cNvPr>
          <xdr:cNvPicPr>
            <a:picLocks noChangeAspect="1"/>
          </xdr:cNvPicPr>
        </xdr:nvPicPr>
        <xdr:blipFill rotWithShape="1">
          <a:blip xmlns:r="http://schemas.openxmlformats.org/officeDocument/2006/relationships" r:embed="rId7"/>
          <a:srcRect l="2222" r="4151"/>
          <a:stretch/>
        </xdr:blipFill>
        <xdr:spPr>
          <a:xfrm>
            <a:off x="0" y="19011899"/>
            <a:ext cx="6467475" cy="1457922"/>
          </a:xfrm>
          <a:prstGeom prst="rect">
            <a:avLst/>
          </a:prstGeom>
        </xdr:spPr>
      </xdr:pic>
      <xdr:sp macro="" textlink="">
        <xdr:nvSpPr>
          <xdr:cNvPr id="16" name="Rectangle: Rounded Corners 15">
            <a:extLst>
              <a:ext uri="{FF2B5EF4-FFF2-40B4-BE49-F238E27FC236}">
                <a16:creationId xmlns:a16="http://schemas.microsoft.com/office/drawing/2014/main" id="{661419B6-E79B-4484-9588-44126DE089CC}"/>
              </a:ext>
            </a:extLst>
          </xdr:cNvPr>
          <xdr:cNvSpPr/>
        </xdr:nvSpPr>
        <xdr:spPr>
          <a:xfrm>
            <a:off x="4238625" y="19545300"/>
            <a:ext cx="2266950"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Rectangle: Rounded Corners 16">
            <a:extLst>
              <a:ext uri="{FF2B5EF4-FFF2-40B4-BE49-F238E27FC236}">
                <a16:creationId xmlns:a16="http://schemas.microsoft.com/office/drawing/2014/main" id="{B47957E9-523D-44D6-96AB-571E6402063D}"/>
              </a:ext>
            </a:extLst>
          </xdr:cNvPr>
          <xdr:cNvSpPr/>
        </xdr:nvSpPr>
        <xdr:spPr>
          <a:xfrm>
            <a:off x="342900" y="19821526"/>
            <a:ext cx="1200149" cy="2857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5" name="Straight Arrow Connector 24">
            <a:extLst>
              <a:ext uri="{FF2B5EF4-FFF2-40B4-BE49-F238E27FC236}">
                <a16:creationId xmlns:a16="http://schemas.microsoft.com/office/drawing/2014/main" id="{30840C75-3E4D-4CC5-9488-B2E76692EF5E}"/>
              </a:ext>
            </a:extLst>
          </xdr:cNvPr>
          <xdr:cNvCxnSpPr/>
        </xdr:nvCxnSpPr>
        <xdr:spPr>
          <a:xfrm flipV="1">
            <a:off x="923925" y="20212050"/>
            <a:ext cx="0" cy="27432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65</xdr:row>
      <xdr:rowOff>114300</xdr:rowOff>
    </xdr:from>
    <xdr:to>
      <xdr:col>7</xdr:col>
      <xdr:colOff>1019175</xdr:colOff>
      <xdr:row>94</xdr:row>
      <xdr:rowOff>38860</xdr:rowOff>
    </xdr:to>
    <xdr:grpSp>
      <xdr:nvGrpSpPr>
        <xdr:cNvPr id="35" name="Group 34">
          <a:extLst>
            <a:ext uri="{FF2B5EF4-FFF2-40B4-BE49-F238E27FC236}">
              <a16:creationId xmlns:a16="http://schemas.microsoft.com/office/drawing/2014/main" id="{6302AE66-812E-9C5A-0C6B-6D8FC444D92B}"/>
            </a:ext>
          </a:extLst>
        </xdr:cNvPr>
        <xdr:cNvGrpSpPr/>
      </xdr:nvGrpSpPr>
      <xdr:grpSpPr>
        <a:xfrm>
          <a:off x="2152650" y="12496800"/>
          <a:ext cx="3133725" cy="5449060"/>
          <a:chOff x="1276350" y="12496800"/>
          <a:chExt cx="3133725" cy="5449060"/>
        </a:xfrm>
      </xdr:grpSpPr>
      <xdr:pic>
        <xdr:nvPicPr>
          <xdr:cNvPr id="12" name="Picture 11">
            <a:extLst>
              <a:ext uri="{FF2B5EF4-FFF2-40B4-BE49-F238E27FC236}">
                <a16:creationId xmlns:a16="http://schemas.microsoft.com/office/drawing/2014/main" id="{4CF8D579-6746-565C-BB55-81524C2DB454}"/>
              </a:ext>
            </a:extLst>
          </xdr:cNvPr>
          <xdr:cNvPicPr>
            <a:picLocks noChangeAspect="1"/>
          </xdr:cNvPicPr>
        </xdr:nvPicPr>
        <xdr:blipFill>
          <a:blip xmlns:r="http://schemas.openxmlformats.org/officeDocument/2006/relationships" r:embed="rId8"/>
          <a:stretch>
            <a:fillRect/>
          </a:stretch>
        </xdr:blipFill>
        <xdr:spPr>
          <a:xfrm>
            <a:off x="1333500" y="12496800"/>
            <a:ext cx="2343477" cy="5449060"/>
          </a:xfrm>
          <a:prstGeom prst="rect">
            <a:avLst/>
          </a:prstGeom>
        </xdr:spPr>
      </xdr:pic>
      <xdr:sp macro="" textlink="">
        <xdr:nvSpPr>
          <xdr:cNvPr id="13" name="Rectangle: Rounded Corners 12">
            <a:extLst>
              <a:ext uri="{FF2B5EF4-FFF2-40B4-BE49-F238E27FC236}">
                <a16:creationId xmlns:a16="http://schemas.microsoft.com/office/drawing/2014/main" id="{05C7BF71-219B-D37C-7EF0-769719139B69}"/>
              </a:ext>
            </a:extLst>
          </xdr:cNvPr>
          <xdr:cNvSpPr/>
        </xdr:nvSpPr>
        <xdr:spPr>
          <a:xfrm>
            <a:off x="1276350" y="16049625"/>
            <a:ext cx="2457450" cy="381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Rounded Corners 13">
            <a:extLst>
              <a:ext uri="{FF2B5EF4-FFF2-40B4-BE49-F238E27FC236}">
                <a16:creationId xmlns:a16="http://schemas.microsoft.com/office/drawing/2014/main" id="{26703644-BDD3-4782-A19F-635C48011917}"/>
              </a:ext>
            </a:extLst>
          </xdr:cNvPr>
          <xdr:cNvSpPr/>
        </xdr:nvSpPr>
        <xdr:spPr>
          <a:xfrm>
            <a:off x="1276350" y="17202150"/>
            <a:ext cx="2457450" cy="381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7" name="Straight Arrow Connector 26">
            <a:extLst>
              <a:ext uri="{FF2B5EF4-FFF2-40B4-BE49-F238E27FC236}">
                <a16:creationId xmlns:a16="http://schemas.microsoft.com/office/drawing/2014/main" id="{E98F7F4D-EDE3-4FDF-819F-8B40524DC5EF}"/>
              </a:ext>
            </a:extLst>
          </xdr:cNvPr>
          <xdr:cNvCxnSpPr/>
        </xdr:nvCxnSpPr>
        <xdr:spPr>
          <a:xfrm flipH="1">
            <a:off x="3971925" y="16259175"/>
            <a:ext cx="43815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Straight Arrow Connector 29">
            <a:extLst>
              <a:ext uri="{FF2B5EF4-FFF2-40B4-BE49-F238E27FC236}">
                <a16:creationId xmlns:a16="http://schemas.microsoft.com/office/drawing/2014/main" id="{3512B0AC-7FE8-4739-A7AE-9C646B5CACDC}"/>
              </a:ext>
            </a:extLst>
          </xdr:cNvPr>
          <xdr:cNvCxnSpPr/>
        </xdr:nvCxnSpPr>
        <xdr:spPr>
          <a:xfrm flipH="1">
            <a:off x="3971925" y="17411700"/>
            <a:ext cx="43815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9525</xdr:colOff>
      <xdr:row>140</xdr:row>
      <xdr:rowOff>28575</xdr:rowOff>
    </xdr:from>
    <xdr:to>
      <xdr:col>3</xdr:col>
      <xdr:colOff>85724</xdr:colOff>
      <xdr:row>142</xdr:row>
      <xdr:rowOff>76200</xdr:rowOff>
    </xdr:to>
    <xdr:sp macro="" textlink="">
      <xdr:nvSpPr>
        <xdr:cNvPr id="32" name="Rectangle: Rounded Corners 31">
          <a:extLst>
            <a:ext uri="{FF2B5EF4-FFF2-40B4-BE49-F238E27FC236}">
              <a16:creationId xmlns:a16="http://schemas.microsoft.com/office/drawing/2014/main" id="{8251D645-8381-4A76-B2FF-51BEB5A0B0C5}"/>
            </a:ext>
          </a:extLst>
        </xdr:cNvPr>
        <xdr:cNvSpPr/>
      </xdr:nvSpPr>
      <xdr:spPr>
        <a:xfrm>
          <a:off x="9525" y="26698575"/>
          <a:ext cx="1904999" cy="4286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295275</xdr:colOff>
      <xdr:row>136</xdr:row>
      <xdr:rowOff>95250</xdr:rowOff>
    </xdr:from>
    <xdr:to>
      <xdr:col>3</xdr:col>
      <xdr:colOff>247650</xdr:colOff>
      <xdr:row>137</xdr:row>
      <xdr:rowOff>180975</xdr:rowOff>
    </xdr:to>
    <xdr:sp macro="" textlink="">
      <xdr:nvSpPr>
        <xdr:cNvPr id="33" name="Rectangle: Rounded Corners 32">
          <a:extLst>
            <a:ext uri="{FF2B5EF4-FFF2-40B4-BE49-F238E27FC236}">
              <a16:creationId xmlns:a16="http://schemas.microsoft.com/office/drawing/2014/main" id="{7BBA5EE2-F840-4D99-96A3-35F912E6AB82}"/>
            </a:ext>
          </a:extLst>
        </xdr:cNvPr>
        <xdr:cNvSpPr/>
      </xdr:nvSpPr>
      <xdr:spPr>
        <a:xfrm>
          <a:off x="295275" y="26003250"/>
          <a:ext cx="1781175"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47626</xdr:colOff>
      <xdr:row>142</xdr:row>
      <xdr:rowOff>76201</xdr:rowOff>
    </xdr:from>
    <xdr:to>
      <xdr:col>1</xdr:col>
      <xdr:colOff>306706</xdr:colOff>
      <xdr:row>143</xdr:row>
      <xdr:rowOff>95251</xdr:rowOff>
    </xdr:to>
    <xdr:sp macro="" textlink="">
      <xdr:nvSpPr>
        <xdr:cNvPr id="38" name="Rectangle: Rounded Corners 37">
          <a:extLst>
            <a:ext uri="{FF2B5EF4-FFF2-40B4-BE49-F238E27FC236}">
              <a16:creationId xmlns:a16="http://schemas.microsoft.com/office/drawing/2014/main" id="{4EBC9597-C61F-4720-B11C-0C84BB915DC2}"/>
            </a:ext>
          </a:extLst>
        </xdr:cNvPr>
        <xdr:cNvSpPr/>
      </xdr:nvSpPr>
      <xdr:spPr>
        <a:xfrm>
          <a:off x="47626" y="27127201"/>
          <a:ext cx="868680" cy="2095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419100</xdr:colOff>
      <xdr:row>143</xdr:row>
      <xdr:rowOff>9525</xdr:rowOff>
    </xdr:from>
    <xdr:to>
      <xdr:col>2</xdr:col>
      <xdr:colOff>247650</xdr:colOff>
      <xdr:row>143</xdr:row>
      <xdr:rowOff>9525</xdr:rowOff>
    </xdr:to>
    <xdr:cxnSp macro="">
      <xdr:nvCxnSpPr>
        <xdr:cNvPr id="39" name="Straight Arrow Connector 38">
          <a:extLst>
            <a:ext uri="{FF2B5EF4-FFF2-40B4-BE49-F238E27FC236}">
              <a16:creationId xmlns:a16="http://schemas.microsoft.com/office/drawing/2014/main" id="{4ADA6C77-4FD4-45C2-8B66-4F29FEAF23B0}"/>
            </a:ext>
          </a:extLst>
        </xdr:cNvPr>
        <xdr:cNvCxnSpPr/>
      </xdr:nvCxnSpPr>
      <xdr:spPr>
        <a:xfrm flipH="1">
          <a:off x="1028700" y="27251025"/>
          <a:ext cx="43815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581024</xdr:colOff>
      <xdr:row>156</xdr:row>
      <xdr:rowOff>38100</xdr:rowOff>
    </xdr:from>
    <xdr:to>
      <xdr:col>7</xdr:col>
      <xdr:colOff>1178113</xdr:colOff>
      <xdr:row>161</xdr:row>
      <xdr:rowOff>28574</xdr:rowOff>
    </xdr:to>
    <xdr:pic>
      <xdr:nvPicPr>
        <xdr:cNvPr id="45" name="Picture 44">
          <a:extLst>
            <a:ext uri="{FF2B5EF4-FFF2-40B4-BE49-F238E27FC236}">
              <a16:creationId xmlns:a16="http://schemas.microsoft.com/office/drawing/2014/main" id="{A8F1CC61-A99F-201A-1DF1-50D3CD47B3B0}"/>
            </a:ext>
          </a:extLst>
        </xdr:cNvPr>
        <xdr:cNvPicPr>
          <a:picLocks noChangeAspect="1"/>
        </xdr:cNvPicPr>
      </xdr:nvPicPr>
      <xdr:blipFill rotWithShape="1">
        <a:blip xmlns:r="http://schemas.openxmlformats.org/officeDocument/2006/relationships" r:embed="rId9"/>
        <a:srcRect t="23256"/>
        <a:stretch/>
      </xdr:blipFill>
      <xdr:spPr>
        <a:xfrm>
          <a:off x="1190624" y="29756100"/>
          <a:ext cx="4254689" cy="942974"/>
        </a:xfrm>
        <a:prstGeom prst="rect">
          <a:avLst/>
        </a:prstGeom>
      </xdr:spPr>
    </xdr:pic>
    <xdr:clientData/>
  </xdr:twoCellAnchor>
  <xdr:twoCellAnchor>
    <xdr:from>
      <xdr:col>2</xdr:col>
      <xdr:colOff>9525</xdr:colOff>
      <xdr:row>156</xdr:row>
      <xdr:rowOff>19050</xdr:rowOff>
    </xdr:from>
    <xdr:to>
      <xdr:col>7</xdr:col>
      <xdr:colOff>1114425</xdr:colOff>
      <xdr:row>160</xdr:row>
      <xdr:rowOff>161925</xdr:rowOff>
    </xdr:to>
    <xdr:sp macro="" textlink="">
      <xdr:nvSpPr>
        <xdr:cNvPr id="46" name="Rectangle: Rounded Corners 45">
          <a:extLst>
            <a:ext uri="{FF2B5EF4-FFF2-40B4-BE49-F238E27FC236}">
              <a16:creationId xmlns:a16="http://schemas.microsoft.com/office/drawing/2014/main" id="{25F7A637-D28D-4530-82AF-2679F6514B4E}"/>
            </a:ext>
          </a:extLst>
        </xdr:cNvPr>
        <xdr:cNvSpPr/>
      </xdr:nvSpPr>
      <xdr:spPr>
        <a:xfrm>
          <a:off x="1228725" y="29737050"/>
          <a:ext cx="4152900" cy="9048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endoza, Luis H. (OMB)" refreshedDate="44348.542162500002" createdVersion="6" refreshedVersion="6" minRefreshableVersion="3" recordCount="215" xr:uid="{00000000-000A-0000-FFFF-FFFF00000000}">
  <cacheSource type="worksheet">
    <worksheetSource name="Table2"/>
  </cacheSource>
  <cacheFields count="43">
    <cacheField name="Department" numFmtId="0">
      <sharedItems count="11">
        <s v="CAHSD"/>
        <s v="Corrections &amp; Rehabilitation"/>
        <s v="Cultural Affairs"/>
        <s v="Fire Rescue"/>
        <s v="Internal Services "/>
        <s v="MDPD"/>
        <s v="Medical Examiner "/>
        <s v="PARKS, RECREATION &amp; OPEN SPACES"/>
        <s v="ITD"/>
        <s v="MIAMI-DADE POLICE DEPARTMENT" u="1"/>
        <s v="MEDICAL EXAMINER" u="1"/>
      </sharedItems>
    </cacheField>
    <cacheField name="Division" numFmtId="0">
      <sharedItems/>
    </cacheField>
    <cacheField name="Section" numFmtId="0">
      <sharedItems containsBlank="1"/>
    </cacheField>
    <cacheField name="INDEX CODE" numFmtId="0">
      <sharedItems/>
    </cacheField>
    <cacheField name="DEPT CD" numFmtId="0">
      <sharedItems containsMixedTypes="1" containsNumber="1" containsInteger="1" minValue="14" maxValue="379"/>
    </cacheField>
    <cacheField name="DIV CD" numFmtId="0">
      <sharedItems containsMixedTypes="1" containsNumber="1" containsInteger="1" minValue="2" maxValue="55"/>
    </cacheField>
    <cacheField name="CUR_LOCATOR" numFmtId="0">
      <sharedItems containsBlank="1" containsMixedTypes="1" containsNumber="1" containsInteger="1" minValue="12" maxValue="13"/>
    </cacheField>
    <cacheField name="LAST NAME" numFmtId="0">
      <sharedItems containsBlank="1"/>
    </cacheField>
    <cacheField name="FIRST NAME" numFmtId="0">
      <sharedItems containsBlank="1"/>
    </cacheField>
    <cacheField name="EMPLOYEE ID" numFmtId="0">
      <sharedItems containsBlank="1" containsMixedTypes="1" containsNumber="1" containsInteger="1" minValue="12462" maxValue="326568" count="214">
        <s v="Vacant 1 - CAHSD"/>
        <s v="E136457"/>
        <s v="E317700"/>
        <s v="E326338"/>
        <s v="E327292"/>
        <s v="E327430"/>
        <s v="E138699"/>
        <s v="E327486"/>
        <s v="Vacant 1 - ISD"/>
        <s v="E327476"/>
        <s v="E15406"/>
        <s v="E317240"/>
        <s v="E326101"/>
        <s v="Vacant 2- ISD"/>
        <s v="E208600"/>
        <s v="E322441"/>
        <s v="E326933"/>
        <s v="E327941"/>
        <s v="Vacant 3- ISD"/>
        <s v="E327600"/>
        <s v="E327523"/>
        <s v="E56624"/>
        <s v="Vacant 4- ISD"/>
        <s v="Vacant 5- ISD"/>
        <s v="Vacant 6- ISD"/>
        <s v="Vacant 7- ISD"/>
        <s v="Vacant 8- ISD"/>
        <s v="Vacant 9- ISD"/>
        <s v="E303231"/>
        <s v="E325760"/>
        <s v="E316869"/>
        <s v="E212431"/>
        <s v="E84073"/>
        <s v="E326628"/>
        <s v="E318409"/>
        <s v="Vacant 10- ISD"/>
        <s v="E326624"/>
        <s v="E217100"/>
        <s v="T3000067"/>
        <s v="T3000069"/>
        <s v="T3000073"/>
        <s v="E308062"/>
        <s v="Vacant 11- ISD"/>
        <s v="Vacant 12- ISD"/>
        <s v="Vacant 13- ISD"/>
        <s v="Vacant 14- ISD"/>
        <s v="Vacant 15- ISD"/>
        <s v="Vacant 16- ISD"/>
        <s v="Vacant 17- ISD"/>
        <n v="183991"/>
        <s v="Vacant 18- ISD"/>
        <n v="325572"/>
        <n v="317243"/>
        <n v="317479"/>
        <n v="184494"/>
        <n v="196608"/>
        <n v="12462"/>
        <s v="Vacant 19- ISD"/>
        <n v="31119"/>
        <s v="Vacant 20- ISD"/>
        <n v="37764"/>
        <n v="198127"/>
        <n v="312743"/>
        <n v="104953"/>
        <n v="17366"/>
        <n v="317496"/>
        <n v="317121"/>
        <n v="35216"/>
        <n v="316540"/>
        <s v="Vacant 21- ISD"/>
        <n v="208813"/>
        <s v="Vacant 22- ISD"/>
        <n v="315692"/>
        <n v="202866"/>
        <n v="310439"/>
        <n v="314868"/>
        <s v="Vacant 23- ISD"/>
        <n v="316909"/>
        <n v="302692"/>
        <n v="309952"/>
        <n v="316910"/>
        <n v="326568"/>
        <n v="33301"/>
        <s v="Vacant 24- ISD"/>
        <n v="21911"/>
        <n v="319816"/>
        <n v="209628"/>
        <s v="Vacant 25- ISD"/>
        <s v="Vacant 26- ISD"/>
        <s v="Vacant 27- ISD"/>
        <n v="321477"/>
        <s v="Vacant 28- ISD"/>
        <s v="Vacant 29- ISD"/>
        <s v="Vacant 30- ISD"/>
        <n v="158897"/>
        <n v="75840"/>
        <n v="325467"/>
        <n v="317120"/>
        <n v="317495"/>
        <n v="316410"/>
        <s v="Vacant 31- ISD"/>
        <n v="202922"/>
        <n v="316907"/>
        <s v="Vacant 32- ISD"/>
        <s v="E323028"/>
        <s v="E327027"/>
        <s v="E326332"/>
        <s v="Vacant 1- MDPD"/>
        <s v="E11984"/>
        <s v="E313168"/>
        <s v="E16420"/>
        <s v="E316818"/>
        <s v="E315366"/>
        <s v="Vacant 1 - PROS"/>
        <s v="Vacant 2 - PROS"/>
        <s v="Vacant 3 - PROS"/>
        <s v="e314850"/>
        <s v="e205607"/>
        <s v="e325343"/>
        <s v="e18635"/>
        <s v="Vacant 4 - PROS"/>
        <s v="e23804"/>
        <s v="e26123"/>
        <s v="e326935"/>
        <s v="Vacant 5 - PROS"/>
        <s v="e324544"/>
        <s v="Vacant 6 - PROS"/>
        <s v="e326349"/>
        <s v="e326606"/>
        <s v="e5554"/>
        <s v="e320551"/>
        <s v="e322025"/>
        <s v="e326210"/>
        <s v="e326077"/>
        <s v="e326078"/>
        <s v="e322641"/>
        <s v="e311378"/>
        <s v="e196308"/>
        <s v="e182448"/>
        <s v="e302392"/>
        <s v="e321658"/>
        <s v="Vacant 7 - PROS"/>
        <s v="e315227"/>
        <s v="e34968"/>
        <s v="e315476"/>
        <s v="e166241"/>
        <s v="e131993"/>
        <s v="e325367"/>
        <s v="e138460"/>
        <s v="e132447"/>
        <s v="Vacant 8 - PROS"/>
        <s v="Vacant 9 - PROS"/>
        <s v="Vacant 10 - PROS"/>
        <s v="Vacant 11 - PROS"/>
        <s v="Vacant 12 - PROS"/>
        <s v="Vacant 13 - PROS"/>
        <s v="Vacant 14 - PROS"/>
        <s v="e301255"/>
        <s v="Vacant 15 - PROS"/>
        <s v="e118309"/>
        <s v="e324492"/>
        <s v="e15470"/>
        <s v="e319893"/>
        <s v="Vacant 16 - PROS"/>
        <s v="e319041"/>
        <s v="Vacant 17 - PROS"/>
        <s v="Vacant 18 - PROS"/>
        <s v="e317655"/>
        <s v="e326003"/>
        <s v="e20388"/>
        <s v="Vacant 19 - PROS"/>
        <s v="Vacant 20 - PROS"/>
        <s v="Vacant 21 - PROS"/>
        <s v="Vacant 22 - PROS"/>
        <s v="Vacant 23 - PROS"/>
        <s v="Vacant 24 - PROS"/>
        <s v="e137205"/>
        <s v="e302343"/>
        <s v="Vacant 25 - PROS"/>
        <s v="e158481"/>
        <s v="e197311"/>
        <s v="e321849"/>
        <s v="Vacant 26 - PROS"/>
        <s v="e6253"/>
        <s v="e201372"/>
        <s v="Vacant 27 - PROS"/>
        <s v="e323505"/>
        <s v="e321165"/>
        <s v="e326379"/>
        <s v="e310626"/>
        <s v="e184740"/>
        <s v="e318498"/>
        <s v="Vacant 28 - PROS"/>
        <s v="e322262"/>
        <s v="Vacant 29 - PROS"/>
        <s v="e323761"/>
        <s v="e313079"/>
        <s v="e3970"/>
        <s v="e315673"/>
        <s v="e321894"/>
        <s v="e325669"/>
        <s v="e315138"/>
        <s v="Vacant 30 - PROS"/>
        <s v="e183953"/>
        <s v="e197962"/>
        <s v="e317038"/>
        <s v="e311350"/>
        <s v="e304350"/>
        <s v="e29843"/>
        <s v="Vacant 31 - PROS"/>
        <s v="00016097"/>
        <m/>
        <s v="Vacant (Temp) 1"/>
        <s v="Vacant (Temp) 2"/>
      </sharedItems>
    </cacheField>
    <cacheField name="POSITION VACANT OR FILLED? " numFmtId="0">
      <sharedItems count="42">
        <s v="Vacant"/>
        <s v="Filled"/>
        <s v="TEMP"/>
        <s v="Vacant 15" u="1"/>
        <s v="Vacant 3" u="1"/>
        <s v="Vacant 8" u="1"/>
        <s v="Vacant 21" u="1"/>
        <s v="Vacant " u="1"/>
        <s v="Vacant 18" u="1"/>
        <s v="Vacant 24" u="1"/>
        <s v="Vacant 30" u="1"/>
        <s v="Vacant 27" u="1"/>
        <s v="Vacant 2" u="1"/>
        <s v="Vacant 7" u="1"/>
        <s v="Vacant 11" u="1"/>
        <s v="Vacant (Temp) 1" u="1"/>
        <s v="Vacant 14" u="1"/>
        <s v="Filled " u="1"/>
        <s v="Vacant 20" u="1"/>
        <s v="Vacant 17" u="1"/>
        <s v="Vacant 1" u="1"/>
        <s v="Vacant 6" u="1"/>
        <s v="Vacant 23" u="1"/>
        <s v="Vacant (Temp) 2" u="1"/>
        <s v="Vacant 26" u="1"/>
        <s v="Vacant 32" u="1"/>
        <s v="Vacant 10" u="1"/>
        <s v="Vacant 29" u="1"/>
        <s v="Vacant 5" u="1"/>
        <s v="Vacant 13" u="1"/>
        <s v="Vacant 16" u="1"/>
        <s v="Vacant 22" u="1"/>
        <s v="Vacant 19" u="1"/>
        <s v="Vacant (Temp)" u="1"/>
        <s v="Vacant 25" u="1"/>
        <s v="Vacant 4" u="1"/>
        <s v="Filled - 03/01/21" u="1"/>
        <s v="Vacant 9" u="1"/>
        <s v="Vacant 31" u="1"/>
        <s v="Vacant 28" u="1"/>
        <s v="Vacant 12" u="1"/>
        <s v="Filled - 03/29/21" u="1"/>
      </sharedItems>
    </cacheField>
    <cacheField name="OCCP CODE" numFmtId="0">
      <sharedItems containsBlank="1" containsMixedTypes="1" containsNumber="1" containsInteger="1" minValue="13" maxValue="8923"/>
    </cacheField>
    <cacheField name="TITLE" numFmtId="0">
      <sharedItems count="100">
        <s v="Construction Manager 3"/>
        <s v="Administrative Officer 3 "/>
        <s v="Construction Field REP"/>
        <s v="Purchasing Specialist "/>
        <s v="Cult. Affairs Constr. Project Mgr."/>
        <s v="CUA Capital Contract Manager"/>
        <s v="Construction Manager 2"/>
        <s v="Accountant 2"/>
        <s v="ISD PROG MGMT MANAGER"/>
        <s v="ACCOUNTANT 3"/>
        <s v="ACCOUNT CLERK"/>
        <s v="BUYER"/>
        <s v="CONSTR CONTRACTS SPEC SUP"/>
        <s v="CONSTRUCTION CONTRACTS SPEC"/>
        <s v="ISD PROGRAM MANAGEMENT MANAGER"/>
        <s v="ISD PROGRAM MANAGEMENT SPECIALIST"/>
        <s v="PROJ COST ANALYST &amp; SCHEDULER"/>
        <s v="Special Projects Administrator 2"/>
        <s v="MGR ISD ARCH &amp; ENGINEERING SVC"/>
        <s v="ISD PROGRAM MANAGEMENT SPECIALIST 1"/>
        <s v="SENIOR REGISTERED ARCHITECT"/>
        <s v="CF,ISD PROGRAM MGMT OFFICE"/>
        <s v="INTERIOR DESIGN SPECIALIST"/>
        <s v="SENIOR PROFESSIONAL ENGINEER"/>
        <s v="CONSTRUCTION COST ESTIMATOR 2"/>
        <s v="ARCHITECT 2"/>
        <s v="AE Consultant Selection Coordinator"/>
        <s v="Special Projects Administrator 1"/>
        <s v="Procurement Contracting Officer 3"/>
        <s v="Procurement Contracting Officer 2"/>
        <s v="SBD SR PROFESSIONAL SVC SPEC"/>
        <s v="SBD SECTION MANAGER"/>
        <s v="SBD TECHNICAL ASSISTANCE COOR"/>
        <s v="SBD SECTION CHIEF"/>
        <s v="CLERK 4"/>
        <s v="CAPITAL IMP PROJ ANALYST"/>
        <s v="SBD CAPTIAL IMP PROJECT SPEC"/>
        <s v="SBD CONSTRUCTION PROJ MGR"/>
        <s v="ADMINISTRATIVE OFFICER 2"/>
        <s v="ENGINEER 2"/>
        <s v="CONTRACT CERTIFICATION COOR"/>
        <s v="CONT CERTIFICATION SPEC 2"/>
        <s v="CONT CERTIFICATION SPEC 1"/>
        <s v="SBD CONTRACT COMPLIANCE OFC 1"/>
        <s v="SBD CONTRACT COMPLIANCE OFC 2"/>
        <s v="SBD CONTRACTOR COMP COOR"/>
        <s v="ISD OPERATIONS COORDINATOR"/>
        <s v="SBD PROFESSIONAL SVC SPEC"/>
        <s v="ISD PROG MGMT SPECIALIST"/>
        <s v="Construction Contracts Specialist "/>
        <s v="Dir of OPS Medical Examiner "/>
        <s v="STRATEGIC INITIATIVES MANAGER "/>
        <s v="CONSTRUCTION&amp;RENOVATION SUP 1 "/>
        <s v="PARK MAINT FACILITIES COOR "/>
        <s v="CONSTR &amp; RENOVATION SPECIALIST "/>
        <s v="CONSTRUCTION COST ESTIMATOR 2 "/>
        <s v="PROS MAINTENANCE SUPERVISOR "/>
        <s v="DATA ENTRY SPECIALIST 2 "/>
        <s v="ADMINISTRATIVE OFFICER 2 "/>
        <s v="PROS PARK PLANNER 2 "/>
        <s v="PROS PARK PLANNER 3 "/>
        <s v="PROS PARK PLANNING SECT SUP "/>
        <s v="PROS MASTER PLAN MANAGER "/>
        <s v="LANDSCAPE ARCHITECT 2 "/>
        <s v="CHIEF, PROS DIVISION 3 "/>
        <s v="ADMINISTRATIVE SECRETARY "/>
        <s v="CONSTRUCTION&amp;RENOVATION SUP 2 "/>
        <s v="CONSTRUCTION MANAGER 1 "/>
        <s v="LANDSCAPE ARCHITECT 1 "/>
        <s v="MGR, PROS CONTRACTS ADMIN "/>
        <s v="CF PROS DESIGN&amp;DEVELOPMENT DIV "/>
        <s v="PROS CAPITAL PROGRAMS DIR "/>
        <s v="CLERK 3 "/>
        <s v="CONSTRUCTION CONTRACTS SPEC "/>
        <s v="LANDSCAPE ARCH DRAFTER 2 "/>
        <s v="MGR, PROS CAPITAL IMPROVEMENT "/>
        <s v="LANDSCAPE ARCHITECT 3 "/>
        <s v="ARCHITECT 3 "/>
        <s v="SENIOR REGISTERED ARCHITECT "/>
        <s v="PROFESSIONAL ENGINEER "/>
        <s v="CADD TECHNICIAN "/>
        <s v="PROS CONSTRUCTION &amp; MAINT MGR "/>
        <s v="SR SYSTEMS ANALYST/PROG"/>
        <s v="ITD PROGRAM MANAGER"/>
        <s v="SYSTEMS SUPPORT MGR"/>
        <s v="ENGINEER (TEMP) 1"/>
        <s v="ENGINEER (TEMP) 2"/>
        <s v="CONSTRUCTION MANAGER 2 " u="1"/>
        <s v="CONSTRUCTION MANAGER 3 " u="1"/>
        <s v="SPC PROJECTS ADMINISTRATOR 1" u="1"/>
        <s v="ENGINEER (TEMP)" u="1"/>
        <s v="CONSTRUCTION CONTRACTS SPECIALIST" u="1"/>
        <s v="SPC PROJECTS ADMINISTRATOR 2 (ISD Infrastructure Capital Projects Coordinator)" u="1"/>
        <s v="Administrative Officer 3" u="1"/>
        <s v="ACCOUNTANT 2 " u="1"/>
        <s v="DIR OF OPS MEDICAL EXAMINER" u="1"/>
        <s v="SPC PROJECTS ADMINISTRATOR 1 " u="1"/>
        <s v="SPA2 (ISD Infrastructure Cap. Proj. Coor.)" u="1"/>
        <s v="SPA2 (ISD Infrastructure Capital Projects Coordinator)" u="1"/>
        <s v="PURCHASING SPECIALIST" u="1"/>
      </sharedItems>
    </cacheField>
    <cacheField name="PROGRAMS THIS POSTION IS WORKING ON " numFmtId="0">
      <sharedItems containsBlank="1" longText="1"/>
    </cacheField>
    <cacheField name="PROJECTS THIS POSTION IS WORKING ON " numFmtId="0">
      <sharedItems containsBlank="1"/>
    </cacheField>
    <cacheField name="POSITION INCLUDED IN FY 20/21 BUDGET (Y/N)" numFmtId="0">
      <sharedItems/>
    </cacheField>
    <cacheField name="FY 20/21 SALARY Amount " numFmtId="0">
      <sharedItems containsString="0" containsBlank="1" containsNumber="1" minValue="11201.358974358975" maxValue="175564.38"/>
    </cacheField>
    <cacheField name="FY 20/21 FRINGE Amount " numFmtId="0">
      <sharedItems containsString="0" containsBlank="1" containsNumber="1" minValue="3269.2307692307691" maxValue="62507"/>
    </cacheField>
    <cacheField name="FY 20/21 CIIP %" numFmtId="9">
      <sharedItems containsString="0" containsBlank="1" containsNumber="1" minValue="0" maxValue="1"/>
    </cacheField>
    <cacheField name="FY 20/21 BBC-GOB %" numFmtId="9">
      <sharedItems containsString="0" containsBlank="1" containsNumber="1" minValue="0" maxValue="1"/>
    </cacheField>
    <cacheField name="FY 20/21 GF % " numFmtId="9">
      <sharedItems containsString="0" containsBlank="1" containsNumber="1" minValue="0" maxValue="1"/>
    </cacheField>
    <cacheField name="FY 20/21 Other %" numFmtId="9">
      <sharedItems containsString="0" containsBlank="1" containsNumber="1" minValue="0" maxValue="0.98"/>
    </cacheField>
    <cacheField name="POSITION INCLUDED IN FY 21/22 BUDGET (Y/N)" numFmtId="0">
      <sharedItems containsBlank="1"/>
    </cacheField>
    <cacheField name="FY 21/22 SALARY Amount " numFmtId="0">
      <sharedItems containsSemiMixedTypes="0" containsString="0" containsNumber="1" minValue="0" maxValue="159918"/>
    </cacheField>
    <cacheField name="FY 21/22 FRINGE Amount " numFmtId="0">
      <sharedItems containsString="0" containsBlank="1" containsNumber="1" minValue="0" maxValue="72256"/>
    </cacheField>
    <cacheField name="FY 21/22 CIIP %" numFmtId="9">
      <sharedItems containsString="0" containsBlank="1" containsNumber="1" minValue="0" maxValue="1"/>
    </cacheField>
    <cacheField name="FY 21/22 BBC-GOB %" numFmtId="9">
      <sharedItems containsString="0" containsBlank="1" containsNumber="1" minValue="0" maxValue="1"/>
    </cacheField>
    <cacheField name="FY 21/221 GF %" numFmtId="9">
      <sharedItems containsString="0" containsBlank="1" containsNumber="1" minValue="0" maxValue="1"/>
    </cacheField>
    <cacheField name="FY 21/22 Other %" numFmtId="9">
      <sharedItems containsString="0" containsBlank="1" containsNumber="1" minValue="0" maxValue="0.98"/>
    </cacheField>
    <cacheField name="FY 20/21 Total Salary " numFmtId="164">
      <sharedItems containsSemiMixedTypes="0" containsString="0" containsNumber="1" minValue="0" maxValue="217620"/>
    </cacheField>
    <cacheField name="FY 20/21 CIIP $" numFmtId="164">
      <sharedItems containsSemiMixedTypes="0" containsString="0" containsNumber="1" minValue="0" maxValue="147676"/>
    </cacheField>
    <cacheField name="FY 20/21 BBC-GOB $" numFmtId="164">
      <sharedItems containsSemiMixedTypes="0" containsString="0" containsNumber="1" minValue="0" maxValue="163674.54999999999"/>
    </cacheField>
    <cacheField name="FY 20/21 GF $" numFmtId="164">
      <sharedItems containsSemiMixedTypes="0" containsString="0" containsNumber="1" minValue="0" maxValue="195858"/>
    </cacheField>
    <cacheField name="FY 20/21 OTHER  $" numFmtId="164">
      <sharedItems containsSemiMixedTypes="0" containsString="0" containsNumber="1" minValue="0" maxValue="162190.68788773959"/>
    </cacheField>
    <cacheField name="FY 21/22 Total Salary " numFmtId="164">
      <sharedItems containsSemiMixedTypes="0" containsString="0" containsNumber="1" minValue="0" maxValue="232174"/>
    </cacheField>
    <cacheField name="FY 21/22 CIIP $" numFmtId="164">
      <sharedItems containsSemiMixedTypes="0" containsString="0" containsNumber="1" minValue="0" maxValue="150000"/>
    </cacheField>
    <cacheField name="FY 21/22 BBC-GOB $" numFmtId="164">
      <sharedItems containsSemiMixedTypes="0" containsString="0" containsNumber="1" minValue="0" maxValue="164264.11893133001"/>
    </cacheField>
    <cacheField name="FY 21/22 GF $" numFmtId="164">
      <sharedItems containsSemiMixedTypes="0" containsString="0" containsNumber="1" minValue="0" maxValue="197347.9"/>
    </cacheField>
    <cacheField name="FY 21/22 OTHER $" numFmtId="164">
      <sharedItems containsSemiMixedTypes="0" containsString="0" containsNumber="1" minValue="0" maxValue="166692.69999999998"/>
    </cacheField>
    <cacheField name="FY 20/21 CIIP &amp; BBC-GOB Reimbursement $" numFmtId="164">
      <sharedItems containsSemiMixedTypes="0" containsString="0" containsNumber="1" minValue="0" maxValue="192352.94"/>
    </cacheField>
    <cacheField name="FY 20/21 CIIP &amp; BBC-GOB % of Salary " numFmtId="9">
      <sharedItems containsMixedTypes="1" containsNumber="1" minValue="0" maxValue="1" count="61">
        <n v="0"/>
        <n v="0.8"/>
        <n v="1"/>
        <n v="0.7"/>
        <n v="0.22999999999999998"/>
        <n v="0.6"/>
        <n v="0.79999999999999993"/>
        <n v="0.5"/>
        <n v="0.64999999999999991"/>
        <n v="0.65"/>
        <n v="0.90000000000000013"/>
        <n v="0.80000000000000016"/>
        <n v="0.85"/>
        <n v="0.70000000000000007"/>
        <n v="0.4"/>
        <n v="0.3"/>
        <n v="0.45"/>
        <n v="0.34"/>
        <n v="0.33"/>
        <n v="0.05"/>
        <n v="4.9999999999999996E-2"/>
        <n v="0.02"/>
        <n v="0.1"/>
        <n v="5.000000000000001E-2"/>
        <n v="0.10000000000000002"/>
        <n v="0.35000000000000003"/>
        <n v="0.25"/>
        <n v="0.1262271062271062"/>
        <n v="5.8688524590163937E-2"/>
        <n v="0.11815754339118825"/>
        <n v="8.7456846950517836E-2"/>
        <n v="0.01"/>
        <n v="7.0000000000000007E-2"/>
        <n v="0.92001146788990829"/>
        <n v="0.9228712871287128"/>
        <n v="0.56676518883415439"/>
        <n v="0.92"/>
        <n v="0.91999999999999993"/>
        <n v="0.81362707535121326"/>
        <n v="0.98857566765578631"/>
        <n v="0.77"/>
        <n v="0.97"/>
        <n v="0.41000000000000003"/>
        <n v="0.85000000000000009"/>
        <n v="0.8600000000000001"/>
        <n v="0.68"/>
        <n v="0.71"/>
        <n v="0.84"/>
        <n v="9.9999999999999992E-2"/>
        <n v="0.45999999999999996"/>
        <n v="0.89999999999999991"/>
        <n v="0.54"/>
        <n v="0.47"/>
        <n v="0.55999999999999994"/>
        <n v="0.44000000000000006"/>
        <n v="0.76999999999999991"/>
        <n v="0.51"/>
        <n v="0.85999999999999988"/>
        <n v="0.49"/>
        <n v="0.22000000000000006"/>
        <e v="#DIV/0!"/>
      </sharedItems>
    </cacheField>
    <cacheField name="FY 21/22 CIIP &amp; BBC-GOB Reimbursement $" numFmtId="164">
      <sharedItems containsSemiMixedTypes="0" containsString="0" containsNumber="1" minValue="0" maxValue="192352.94"/>
    </cacheField>
    <cacheField name="FY 21/22 CIIP &amp; BBC-GOB % of Salary 2" numFmtId="9">
      <sharedItems containsMixedTypes="1" containsNumber="1" minValue="0" maxValue="1" count="60">
        <n v="1"/>
        <n v="0.9"/>
        <n v="0.22999999999999998"/>
        <n v="0.7"/>
        <n v="0.6"/>
        <n v="0.8"/>
        <n v="0.5"/>
        <n v="0.65"/>
        <n v="0.80000000000000016"/>
        <n v="0.79999999999999993"/>
        <n v="0.84999999999999987"/>
        <n v="0.4"/>
        <n v="0.60000000000000009"/>
        <e v="#DIV/0!"/>
        <n v="0.46"/>
        <n v="0.31"/>
        <n v="0.39"/>
        <n v="0.35"/>
        <n v="0.05"/>
        <n v="4.9999999999999996E-2"/>
        <n v="5.000000000000001E-2"/>
        <n v="0.02"/>
        <n v="0.1"/>
        <n v="0.10000000000000002"/>
        <n v="9.9999999999999992E-2"/>
        <n v="0.15"/>
        <n v="0.25"/>
        <n v="0.1262271062271062"/>
        <n v="0"/>
        <n v="5.8688524590163937E-2"/>
        <n v="0.11815754339118825"/>
        <n v="8.7456846950517836E-2"/>
        <n v="0.01"/>
        <n v="7.0000000000000007E-2"/>
        <n v="0.92001146788990829"/>
        <n v="0.9228712871287128"/>
        <n v="0.56676518883415439"/>
        <n v="0.92"/>
        <n v="0.91999999999999993"/>
        <n v="0.81362707535121326"/>
        <n v="0.98857566765578631"/>
        <n v="0.77"/>
        <n v="0.97"/>
        <n v="0.41000000000000003"/>
        <n v="0.85000000000000009"/>
        <n v="0.8600000000000001"/>
        <n v="0.68"/>
        <n v="0.71"/>
        <n v="0.84"/>
        <n v="0.45999999999999996"/>
        <n v="0.89999999999999991"/>
        <n v="0.54"/>
        <n v="0.47"/>
        <n v="0.55999999999999994"/>
        <n v="0.44000000000000006"/>
        <n v="0.76999999999999991"/>
        <n v="0.51"/>
        <n v="0.85999999999999988"/>
        <n v="0.49"/>
        <n v="0.22000000000000006"/>
      </sharedItems>
    </cacheField>
  </cacheFields>
  <extLst>
    <ext xmlns:x14="http://schemas.microsoft.com/office/spreadsheetml/2009/9/main" uri="{725AE2AE-9491-48be-B2B4-4EB974FC3084}">
      <x14:pivotCacheDefinition pivotCacheId="186441804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5">
  <r>
    <x v="0"/>
    <s v="Facilities  "/>
    <s v="Administration "/>
    <s v="COEFMCIIPEE8"/>
    <n v="379"/>
    <n v="30"/>
    <s v="004"/>
    <s v="TBD"/>
    <s v="TBD"/>
    <x v="0"/>
    <x v="0"/>
    <n v="6612"/>
    <x v="0"/>
    <m/>
    <s v="Large capital development projects (FSR, ND, Wynwood). Projects addressing facility infrastructure improvements, funded through CIIP."/>
    <s v="Yes"/>
    <n v="100187"/>
    <n v="33021"/>
    <n v="0"/>
    <n v="0"/>
    <n v="1"/>
    <n v="0"/>
    <s v="Yes"/>
    <n v="100187"/>
    <n v="33480"/>
    <n v="1"/>
    <n v="0"/>
    <n v="0"/>
    <n v="0"/>
    <n v="133208"/>
    <n v="0"/>
    <n v="0"/>
    <n v="133208"/>
    <n v="0"/>
    <n v="133667"/>
    <n v="133667"/>
    <n v="0"/>
    <n v="0"/>
    <n v="0"/>
    <n v="0"/>
    <x v="0"/>
    <n v="133667"/>
    <x v="0"/>
  </r>
  <r>
    <x v="1"/>
    <s v="Construction management Division (CMD) "/>
    <s v="Construction Capital Projects"/>
    <s v="CRCITE"/>
    <s v="039"/>
    <s v="86"/>
    <s v="001"/>
    <s v="Bass"/>
    <s v="Marissa"/>
    <x v="1"/>
    <x v="1"/>
    <n v="812"/>
    <x v="1"/>
    <m/>
    <s v="CR Capital Projects and Non capital projects"/>
    <s v="Yes"/>
    <n v="64883"/>
    <n v="24074"/>
    <n v="0"/>
    <n v="0.8"/>
    <n v="0.2"/>
    <n v="0"/>
    <s v="Yes"/>
    <n v="70690"/>
    <n v="27614"/>
    <n v="0"/>
    <n v="0.9"/>
    <n v="0.1"/>
    <n v="0"/>
    <n v="88957"/>
    <n v="0"/>
    <n v="71165.600000000006"/>
    <n v="17791.400000000001"/>
    <n v="0"/>
    <n v="98304"/>
    <n v="0"/>
    <n v="88473.600000000006"/>
    <n v="9830.4000000000015"/>
    <n v="0"/>
    <n v="71165.600000000006"/>
    <x v="1"/>
    <n v="88473.600000000006"/>
    <x v="1"/>
  </r>
  <r>
    <x v="1"/>
    <s v="Construction management Division (CMD) "/>
    <s v="Construction Capital Projects"/>
    <s v="CRCITE"/>
    <s v="039"/>
    <s v="86"/>
    <s v="001"/>
    <s v="Boudeau"/>
    <s v="Patrick"/>
    <x v="2"/>
    <x v="1"/>
    <n v="6601"/>
    <x v="2"/>
    <m/>
    <s v="CR Capital Projects "/>
    <s v="Yes"/>
    <n v="52530"/>
    <n v="18536"/>
    <n v="0"/>
    <n v="1"/>
    <n v="0"/>
    <n v="0"/>
    <s v="Yes"/>
    <n v="75877"/>
    <n v="28773"/>
    <n v="0"/>
    <n v="1"/>
    <n v="0"/>
    <n v="0"/>
    <n v="71066"/>
    <n v="0"/>
    <n v="71066"/>
    <n v="0"/>
    <n v="0"/>
    <n v="104650"/>
    <n v="0"/>
    <n v="104650"/>
    <n v="0"/>
    <n v="0"/>
    <n v="71066"/>
    <x v="2"/>
    <n v="104650"/>
    <x v="0"/>
  </r>
  <r>
    <x v="1"/>
    <s v="Construction management Division (CMD) "/>
    <s v="Construction Capital Projects"/>
    <s v="CRCITE"/>
    <s v="039"/>
    <s v="86"/>
    <s v="001"/>
    <s v="Pounds"/>
    <s v="Michael"/>
    <x v="3"/>
    <x v="1"/>
    <n v="7272"/>
    <x v="3"/>
    <m/>
    <s v="CR Capital Projects and Non capital projects"/>
    <s v="Yes"/>
    <n v="48350"/>
    <n v="21494"/>
    <n v="0"/>
    <n v="0.7"/>
    <n v="0.3"/>
    <n v="0"/>
    <s v="Yes"/>
    <n v="48696"/>
    <n v="23506"/>
    <n v="0"/>
    <n v="0.9"/>
    <n v="0.1"/>
    <n v="0"/>
    <n v="69844"/>
    <n v="0"/>
    <n v="48890.799999999996"/>
    <n v="20953.2"/>
    <n v="0"/>
    <n v="72202"/>
    <n v="0"/>
    <n v="64981.8"/>
    <n v="7220.2000000000007"/>
    <n v="0"/>
    <n v="48890.799999999996"/>
    <x v="3"/>
    <n v="64981.8"/>
    <x v="1"/>
  </r>
  <r>
    <x v="2"/>
    <s v="Administration"/>
    <s v="Cultural Facilities Improvement"/>
    <s v="CUADMIN"/>
    <s v="091"/>
    <s v="01"/>
    <s v="001"/>
    <s v="Vivas"/>
    <s v="Eduardo"/>
    <x v="4"/>
    <x v="1"/>
    <n v="8916"/>
    <x v="4"/>
    <s v="CAPITAL/CONSTRUCTION PROJECTS: AHCAC, JCA (CALEB), SMDCAC Café Buildout."/>
    <s v="CAPITAL/CONSTRUCTION PROJECTS: AHCAC, JCA (CALEB), SMDCAC Café Buildout."/>
    <s v="Yes   "/>
    <n v="42069.27"/>
    <n v="15476.67"/>
    <n v="1"/>
    <n v="0"/>
    <n v="0"/>
    <n v="0"/>
    <s v="Yes"/>
    <n v="74939.289999999994"/>
    <n v="28527.49"/>
    <n v="1"/>
    <n v="0"/>
    <n v="0"/>
    <n v="0"/>
    <n v="57545.939999999995"/>
    <n v="57545.939999999995"/>
    <n v="0"/>
    <n v="0"/>
    <n v="0"/>
    <n v="103466.78"/>
    <n v="103466.78"/>
    <n v="0"/>
    <n v="0"/>
    <n v="0"/>
    <n v="57545.939999999995"/>
    <x v="2"/>
    <n v="103466.78"/>
    <x v="0"/>
  </r>
  <r>
    <x v="2"/>
    <s v="Administration"/>
    <s v="Cultural Facilities Improvement"/>
    <s v="CUADMIN"/>
    <s v="091"/>
    <s v="01"/>
    <s v="001"/>
    <s v="Batista de Mc Comas"/>
    <s v="Dorixis"/>
    <x v="5"/>
    <x v="1"/>
    <n v="8923"/>
    <x v="5"/>
    <s v="Procurement and Financial processing of invoices for Capital Projects. "/>
    <s v="Procurement and Financial processing of invoices for Capital Projects. "/>
    <s v="Yes   "/>
    <n v="39487.21"/>
    <n v="13999.08"/>
    <n v="1"/>
    <n v="0"/>
    <n v="0"/>
    <n v="0"/>
    <s v="Yes"/>
    <n v="80875.78"/>
    <n v="29682.080000000002"/>
    <n v="1"/>
    <n v="0"/>
    <n v="0"/>
    <n v="0"/>
    <n v="53486.29"/>
    <n v="53486.29"/>
    <n v="0"/>
    <n v="0"/>
    <n v="0"/>
    <n v="110557.86"/>
    <n v="110557.86"/>
    <n v="0"/>
    <n v="0"/>
    <n v="0"/>
    <n v="53486.29"/>
    <x v="2"/>
    <n v="110557.86"/>
    <x v="0"/>
  </r>
  <r>
    <x v="3"/>
    <s v="Facilities &amp; Construction"/>
    <s v="New Construction"/>
    <s v="FREFMG012015"/>
    <s v="037"/>
    <s v="09"/>
    <s v="004"/>
    <s v="Builes"/>
    <s v="Margarita"/>
    <x v="6"/>
    <x v="1"/>
    <n v="6611"/>
    <x v="6"/>
    <s v="Ocean Rescue - Facility Improvements (376760), Lifeguard Tower Replacements (200000831), Haulover Lifeguard Headquarters Repair (200001253)"/>
    <s v="Crandon Park Fire Rescue (70483), Haulover Beach - Lifeguard Towers (3001786), Crandon Beach - Lifeguard Towers (3001785), Haulover Lifeguard Headquarters (3002306)"/>
    <s v="Yes"/>
    <n v="116476"/>
    <n v="34760"/>
    <n v="0.19"/>
    <n v="0.04"/>
    <n v="0"/>
    <n v="0.77"/>
    <s v="Yes"/>
    <n v="117954"/>
    <n v="37302"/>
    <n v="0.19"/>
    <n v="0.04"/>
    <n v="0"/>
    <n v="0.77"/>
    <n v="151236"/>
    <n v="28734.84"/>
    <n v="6049.4400000000005"/>
    <n v="0"/>
    <n v="116451.72"/>
    <n v="155256"/>
    <n v="29498.639999999999"/>
    <n v="6210.24"/>
    <n v="0"/>
    <n v="119547.12000000001"/>
    <n v="34784.28"/>
    <x v="4"/>
    <n v="35708.879999999997"/>
    <x v="2"/>
  </r>
  <r>
    <x v="4"/>
    <s v="BUDGET &amp; FINANCE"/>
    <s v="COMPLIANCE"/>
    <s v="ID01226506"/>
    <s v="300"/>
    <s v="01"/>
    <s v="002"/>
    <s v="Pirri"/>
    <s v="Gerard "/>
    <x v="7"/>
    <x v="1"/>
    <n v="316"/>
    <x v="7"/>
    <s v="Audit payments and key tally for the CIIP projects"/>
    <s v="CIIP Payment Requests / Track Projects"/>
    <s v="Yes"/>
    <n v="28668"/>
    <n v="12207"/>
    <n v="1"/>
    <m/>
    <m/>
    <m/>
    <s v="Yes"/>
    <n v="57882"/>
    <n v="24890"/>
    <n v="1"/>
    <m/>
    <m/>
    <m/>
    <n v="40875"/>
    <n v="40875"/>
    <n v="0"/>
    <n v="0"/>
    <n v="0"/>
    <n v="82772"/>
    <n v="82772"/>
    <n v="0"/>
    <n v="0"/>
    <n v="0"/>
    <n v="40875"/>
    <x v="2"/>
    <n v="82772"/>
    <x v="0"/>
  </r>
  <r>
    <x v="4"/>
    <s v="FLEET MANAGEEMENT DIVISION"/>
    <s v="ADMINISTRATION - CIIP"/>
    <s v="ID02CIIP"/>
    <s v="300"/>
    <n v="2"/>
    <s v="000"/>
    <m/>
    <m/>
    <x v="8"/>
    <x v="0"/>
    <n v="280"/>
    <x v="8"/>
    <s v="Various"/>
    <s v="40 year certification on Builing 1 in Shop 2 complex / Electrical study at 3B generator issue / Security system upgrade at Shop 3 complex / RTA for 5 year study for new infrastructure and facility improvements"/>
    <s v="Yes"/>
    <n v="93774"/>
    <n v="30945"/>
    <n v="1"/>
    <m/>
    <m/>
    <m/>
    <s v="Yes"/>
    <n v="98463"/>
    <n v="31508"/>
    <n v="1"/>
    <m/>
    <m/>
    <m/>
    <n v="124719"/>
    <n v="124719"/>
    <n v="0"/>
    <n v="0"/>
    <n v="0"/>
    <n v="129971"/>
    <n v="129971"/>
    <n v="0"/>
    <n v="0"/>
    <n v="0"/>
    <n v="124719"/>
    <x v="2"/>
    <n v="129971"/>
    <x v="0"/>
  </r>
  <r>
    <x v="4"/>
    <s v="FIMD"/>
    <s v="Administration "/>
    <s v="ID06PMO"/>
    <n v="300"/>
    <s v="06"/>
    <s v="006"/>
    <s v="SIMMS"/>
    <s v="ROBERT"/>
    <x v="9"/>
    <x v="1"/>
    <n v="316"/>
    <x v="7"/>
    <s v="Various"/>
    <s v="Various"/>
    <s v="Yes"/>
    <n v="30131.24"/>
    <n v="12010.7569864"/>
    <n v="0.7"/>
    <m/>
    <n v="0.25"/>
    <n v="0.05"/>
    <s v="Yes"/>
    <n v="61962.542000000001"/>
    <n v="26167.746756619999"/>
    <n v="0.7"/>
    <m/>
    <n v="0.25"/>
    <n v="0.05"/>
    <n v="42141.996986400001"/>
    <n v="29499.397890479999"/>
    <n v="0"/>
    <n v="10535.4992466"/>
    <n v="2107.09984932"/>
    <n v="88130.288756619993"/>
    <n v="61691.202129633988"/>
    <n v="0"/>
    <n v="22032.572189154998"/>
    <n v="4406.5144378309997"/>
    <n v="29499.397890479999"/>
    <x v="3"/>
    <n v="61691.202129633988"/>
    <x v="3"/>
  </r>
  <r>
    <x v="4"/>
    <s v="FIMD"/>
    <s v="Administration "/>
    <s v="ID06PMO"/>
    <n v="300"/>
    <s v="06"/>
    <s v="006"/>
    <s v="BROWN"/>
    <s v="LETRICIA"/>
    <x v="10"/>
    <x v="1"/>
    <n v="316"/>
    <x v="7"/>
    <s v="Various"/>
    <s v="Various"/>
    <s v="Yes"/>
    <n v="44790.526666666665"/>
    <n v="15591.736366266668"/>
    <n v="0.5"/>
    <n v="0.1"/>
    <n v="0.4"/>
    <m/>
    <s v="Yes"/>
    <n v="85382.68299999999"/>
    <n v="30702.120255629994"/>
    <n v="0.5"/>
    <n v="0.1"/>
    <n v="0.4"/>
    <m/>
    <n v="60382.263032933333"/>
    <n v="30191.131516466667"/>
    <n v="6038.2263032933333"/>
    <n v="24152.905213173333"/>
    <n v="0"/>
    <n v="116084.80325562999"/>
    <n v="58042.401627814994"/>
    <n v="11608.480325562999"/>
    <n v="46433.921302251998"/>
    <n v="0"/>
    <n v="36229.35781976"/>
    <x v="5"/>
    <n v="69650.88195337799"/>
    <x v="4"/>
  </r>
  <r>
    <x v="4"/>
    <s v="FIMD"/>
    <s v="Administration "/>
    <s v="ID06PMO"/>
    <n v="300"/>
    <s v="06"/>
    <s v="006"/>
    <s v="GALVEZ"/>
    <s v="THOMAS"/>
    <x v="11"/>
    <x v="1"/>
    <n v="317"/>
    <x v="9"/>
    <s v="Various"/>
    <s v="Various"/>
    <s v="Yes"/>
    <n v="41179.741666666669"/>
    <n v="15000.073136166668"/>
    <n v="0.5"/>
    <n v="0.1"/>
    <n v="0.4"/>
    <m/>
    <s v="Yes"/>
    <n v="71374.303750000006"/>
    <n v="27989.957949037504"/>
    <n v="0.5"/>
    <n v="0.1"/>
    <n v="0.4"/>
    <m/>
    <n v="56179.814802833338"/>
    <n v="28089.907401416669"/>
    <n v="5617.9814802833343"/>
    <n v="22471.925921133337"/>
    <n v="0"/>
    <n v="99364.26169903751"/>
    <n v="49682.130849518755"/>
    <n v="9936.4261699037525"/>
    <n v="39745.70467961501"/>
    <n v="0"/>
    <n v="33707.888881700004"/>
    <x v="5"/>
    <n v="59618.557019422507"/>
    <x v="4"/>
  </r>
  <r>
    <x v="4"/>
    <s v="FIMD"/>
    <s v="Administration "/>
    <s v="ID06PMO"/>
    <n v="300"/>
    <s v="06"/>
    <s v="006"/>
    <s v="WOODS"/>
    <s v="TARIQ"/>
    <x v="12"/>
    <x v="1"/>
    <n v="310"/>
    <x v="10"/>
    <s v="Various"/>
    <s v="Various"/>
    <s v="Yes"/>
    <n v="17596.366666666665"/>
    <n v="11135.701308666667"/>
    <n v="0.5"/>
    <n v="0.1"/>
    <n v="0.4"/>
    <m/>
    <s v="Yes"/>
    <n v="33519.534999999996"/>
    <n v="20660.896171349996"/>
    <n v="0.5"/>
    <n v="0.1"/>
    <n v="0.4"/>
    <m/>
    <n v="28732.067975333332"/>
    <n v="14366.033987666666"/>
    <n v="2873.2067975333334"/>
    <n v="11492.827190133334"/>
    <n v="0"/>
    <n v="54180.431171349992"/>
    <n v="27090.215585674996"/>
    <n v="5418.0431171349992"/>
    <n v="21672.172468539997"/>
    <n v="0"/>
    <n v="17239.2407852"/>
    <x v="5"/>
    <n v="32508.258702809995"/>
    <x v="4"/>
  </r>
  <r>
    <x v="4"/>
    <s v="FIMD"/>
    <s v="Administration "/>
    <s v="ID06PMO"/>
    <n v="300"/>
    <s v="06"/>
    <s v="006"/>
    <s v="VACANT"/>
    <m/>
    <x v="13"/>
    <x v="0"/>
    <n v="310"/>
    <x v="10"/>
    <s v="Various"/>
    <s v="Various"/>
    <s v="Yes"/>
    <n v="11201.358974358975"/>
    <n v="6551.0893482051288"/>
    <n v="0.7"/>
    <n v="0.1"/>
    <n v="0.2"/>
    <m/>
    <s v="Yes"/>
    <n v="33233.734615384616"/>
    <n v="20605.562358884617"/>
    <n v="0.7"/>
    <n v="0.1"/>
    <n v="0.2"/>
    <m/>
    <n v="17752.448322564102"/>
    <n v="12426.71382579487"/>
    <n v="1775.2448322564103"/>
    <n v="3550.4896645128206"/>
    <n v="0"/>
    <n v="53839.296974269237"/>
    <n v="37687.507881988466"/>
    <n v="5383.9296974269237"/>
    <n v="10767.859394853847"/>
    <n v="0"/>
    <n v="14201.958658051281"/>
    <x v="6"/>
    <n v="43071.437579415389"/>
    <x v="5"/>
  </r>
  <r>
    <x v="4"/>
    <s v="FIMD"/>
    <s v="Administration "/>
    <s v="ID06PMO"/>
    <n v="300"/>
    <s v="06"/>
    <s v="006"/>
    <s v="CAYEMITTE"/>
    <s v="NADINE"/>
    <x v="14"/>
    <x v="1"/>
    <n v="270"/>
    <x v="11"/>
    <s v="Various"/>
    <s v="Various"/>
    <s v="Yes"/>
    <n v="35040.614999999998"/>
    <n v="12815.2071739"/>
    <n v="0.5"/>
    <m/>
    <n v="0.5"/>
    <m/>
    <s v="Yes"/>
    <n v="65052.150749999993"/>
    <n v="26765.925906707496"/>
    <n v="0.5"/>
    <m/>
    <n v="0.5"/>
    <m/>
    <n v="47855.8221739"/>
    <n v="23927.91108695"/>
    <n v="0"/>
    <n v="23927.91108695"/>
    <n v="0"/>
    <n v="91818.07665670749"/>
    <n v="45909.038328353745"/>
    <n v="0"/>
    <n v="45909.038328353745"/>
    <n v="0"/>
    <n v="23927.91108695"/>
    <x v="7"/>
    <n v="45909.038328353745"/>
    <x v="6"/>
  </r>
  <r>
    <x v="4"/>
    <s v="FIMD"/>
    <s v="Administration "/>
    <s v="ID06PMO"/>
    <n v="300"/>
    <s v="06"/>
    <s v="006"/>
    <s v="ADEN"/>
    <s v="JULIA"/>
    <x v="15"/>
    <x v="1"/>
    <n v="266"/>
    <x v="12"/>
    <s v="see PMO tab"/>
    <s v="see PMO tab"/>
    <s v="Yes"/>
    <n v="95616.239999999991"/>
    <n v="29814.581086400001"/>
    <n v="0.5"/>
    <n v="0.15"/>
    <n v="0.3"/>
    <n v="0.05"/>
    <s v="Yes"/>
    <n v="98378.907999999996"/>
    <n v="33218.319377879998"/>
    <n v="0.5"/>
    <n v="0.15"/>
    <n v="0.3"/>
    <n v="0.05"/>
    <n v="125430.82108639998"/>
    <n v="62715.410543199992"/>
    <n v="18814.623162959997"/>
    <n v="37629.246325919994"/>
    <n v="6271.5410543199996"/>
    <n v="131597.22737787999"/>
    <n v="65798.613688939993"/>
    <n v="19739.584106681996"/>
    <n v="39479.168213363992"/>
    <n v="6579.8613688939995"/>
    <n v="81530.033706159986"/>
    <x v="8"/>
    <n v="85538.197795621993"/>
    <x v="7"/>
  </r>
  <r>
    <x v="4"/>
    <s v="FIMD"/>
    <s v="Administration "/>
    <s v="ID06PMO"/>
    <n v="300"/>
    <s v="06"/>
    <s v="006"/>
    <s v="MARTINEZ"/>
    <s v="IVONNE"/>
    <x v="16"/>
    <x v="1"/>
    <n v="265"/>
    <x v="13"/>
    <s v="see PMO tab"/>
    <s v="see PMO tab"/>
    <s v="Yes"/>
    <n v="57048.1"/>
    <n v="23494.805666"/>
    <n v="0.5"/>
    <n v="0.15"/>
    <n v="0.3"/>
    <n v="0.05"/>
    <s v="Yes"/>
    <n v="58772.394999999997"/>
    <n v="25550.102395949998"/>
    <n v="0.5"/>
    <n v="0.15"/>
    <n v="0.3"/>
    <n v="0.05"/>
    <n v="80542.905666000006"/>
    <n v="40271.452833000003"/>
    <n v="12081.435849900001"/>
    <n v="24162.871699800002"/>
    <n v="4027.1452833000003"/>
    <n v="84322.497395949991"/>
    <n v="42161.248697974996"/>
    <n v="12648.374609392498"/>
    <n v="25296.749218784997"/>
    <n v="4216.1248697974997"/>
    <n v="52352.888682900004"/>
    <x v="9"/>
    <n v="54809.623307367496"/>
    <x v="7"/>
  </r>
  <r>
    <x v="4"/>
    <s v="FIMD"/>
    <s v="PMO"/>
    <s v="ID06PMO"/>
    <n v="300"/>
    <s v="06"/>
    <s v="033"/>
    <s v="DI BENEDETTO NIOAC DE SALLE"/>
    <s v="RAFAEL"/>
    <x v="17"/>
    <x v="1"/>
    <n v="280"/>
    <x v="14"/>
    <s v="see PMO tab"/>
    <s v="see PMO tab"/>
    <s v="Yes"/>
    <n v="47428.26"/>
    <n v="14845.0466836"/>
    <n v="0.8"/>
    <n v="0.1"/>
    <n v="0.1"/>
    <m/>
    <s v="Yes"/>
    <n v="97421.43299999999"/>
    <n v="33032.942643130002"/>
    <n v="0.8"/>
    <n v="0.1"/>
    <n v="0.1"/>
    <m/>
    <n v="62273.3066836"/>
    <n v="49818.645346880003"/>
    <n v="6227.3306683600003"/>
    <n v="6227.3306683600003"/>
    <n v="0"/>
    <n v="130454.37564312998"/>
    <n v="104363.50051450399"/>
    <n v="13045.437564312999"/>
    <n v="13045.437564312999"/>
    <n v="0"/>
    <n v="56045.976015240005"/>
    <x v="10"/>
    <n v="117408.93807881699"/>
    <x v="1"/>
  </r>
  <r>
    <x v="4"/>
    <s v="FIMD"/>
    <s v="PMO"/>
    <s v="ID06PMO"/>
    <n v="300"/>
    <s v="06"/>
    <s v="033"/>
    <s v="VACANT"/>
    <m/>
    <x v="18"/>
    <x v="0"/>
    <n v="280"/>
    <x v="14"/>
    <s v="see PMO tab"/>
    <s v="see PMO tab"/>
    <s v="Yes"/>
    <n v="37175.217948717953"/>
    <n v="11986.074546410258"/>
    <n v="0.8"/>
    <m/>
    <n v="0.2"/>
    <m/>
    <s v="Yes"/>
    <n v="89972.344230769231"/>
    <n v="31590.724566519231"/>
    <n v="0.8"/>
    <m/>
    <n v="0.2"/>
    <m/>
    <n v="49161.292495128211"/>
    <n v="39329.033996102575"/>
    <n v="0"/>
    <n v="9832.2584990256437"/>
    <n v="0"/>
    <n v="121563.06879728846"/>
    <n v="97250.455037830776"/>
    <n v="0"/>
    <n v="24312.613759457694"/>
    <n v="0"/>
    <n v="39329.033996102575"/>
    <x v="11"/>
    <n v="97250.455037830776"/>
    <x v="5"/>
  </r>
  <r>
    <x v="4"/>
    <s v="FIMD"/>
    <s v="PMO"/>
    <s v="ID06PMO"/>
    <n v="300"/>
    <s v="06"/>
    <s v="033"/>
    <s v="HERNANDEZ"/>
    <s v="HILARIO"/>
    <x v="19"/>
    <x v="1"/>
    <n v="282"/>
    <x v="15"/>
    <s v="see PMO tab"/>
    <s v="see PMO tab"/>
    <s v="Yes"/>
    <n v="32097.365384615387"/>
    <n v="12332.926291923077"/>
    <n v="0.8"/>
    <m/>
    <n v="0.2"/>
    <m/>
    <s v="Yes"/>
    <n v="74019.368269230778"/>
    <n v="28502.068890605773"/>
    <n v="0.8"/>
    <m/>
    <n v="0.2"/>
    <m/>
    <n v="44430.291676538465"/>
    <n v="35544.233341230771"/>
    <n v="0"/>
    <n v="8886.0583353076927"/>
    <n v="0"/>
    <n v="102521.43715983655"/>
    <n v="82017.149727869255"/>
    <n v="0"/>
    <n v="20504.287431967314"/>
    <n v="0"/>
    <n v="35544.233341230771"/>
    <x v="6"/>
    <n v="82017.149727869255"/>
    <x v="8"/>
  </r>
  <r>
    <x v="4"/>
    <s v="FIMD"/>
    <s v="PMO"/>
    <s v="ID06PMO"/>
    <n v="300"/>
    <s v="06"/>
    <s v="033"/>
    <s v="LLAMAS"/>
    <s v="CARLOS"/>
    <x v="20"/>
    <x v="1"/>
    <n v="282"/>
    <x v="15"/>
    <s v="see PMO tab"/>
    <s v="see PMO tab"/>
    <s v="Yes"/>
    <n v="33435.076923076922"/>
    <n v="12552.123704615384"/>
    <n v="0.8"/>
    <m/>
    <n v="0.2"/>
    <m/>
    <s v="Yes"/>
    <n v="74086.25384615385"/>
    <n v="28515.018607153848"/>
    <n v="0.8"/>
    <m/>
    <n v="0.2"/>
    <m/>
    <n v="45987.200627692306"/>
    <n v="36789.760502153847"/>
    <n v="0"/>
    <n v="9197.4401255384619"/>
    <n v="0"/>
    <n v="102601.2724533077"/>
    <n v="82081.017962646161"/>
    <n v="0"/>
    <n v="20520.25449066154"/>
    <n v="0"/>
    <n v="36789.760502153847"/>
    <x v="1"/>
    <n v="82081.017962646161"/>
    <x v="5"/>
  </r>
  <r>
    <x v="4"/>
    <s v="FIMD"/>
    <s v="PMO"/>
    <s v="ID06PMO"/>
    <n v="300"/>
    <s v="06"/>
    <s v="033"/>
    <s v="RIGGS"/>
    <s v="SARAH"/>
    <x v="21"/>
    <x v="1"/>
    <n v="282"/>
    <x v="15"/>
    <s v="see PMO tab"/>
    <s v="see PMO tab"/>
    <s v="Yes"/>
    <n v="32319.032051282054"/>
    <n v="13548.157258589745"/>
    <n v="0.8"/>
    <m/>
    <n v="0.2"/>
    <m/>
    <s v="Yes"/>
    <n v="74019.368269230778"/>
    <n v="28502.068890605773"/>
    <n v="0.8"/>
    <m/>
    <n v="0.2"/>
    <m/>
    <n v="45867.189309871799"/>
    <n v="36693.751447897441"/>
    <n v="0"/>
    <n v="9173.4378619743602"/>
    <n v="0"/>
    <n v="102521.43715983655"/>
    <n v="82017.149727869255"/>
    <n v="0"/>
    <n v="20504.287431967314"/>
    <n v="0"/>
    <n v="36693.751447897441"/>
    <x v="1"/>
    <n v="82017.149727869255"/>
    <x v="8"/>
  </r>
  <r>
    <x v="4"/>
    <s v="FIMD"/>
    <s v="PMO"/>
    <s v="ID06PMO"/>
    <n v="300"/>
    <s v="06"/>
    <s v="033"/>
    <s v="VACANT"/>
    <m/>
    <x v="22"/>
    <x v="0"/>
    <n v="282"/>
    <x v="15"/>
    <s v="see PMO tab"/>
    <s v="see PMO tab"/>
    <s v="Yes"/>
    <n v="30537.98717948718"/>
    <n v="10898.497912564104"/>
    <n v="0.8"/>
    <m/>
    <n v="0.2"/>
    <m/>
    <s v="Yes"/>
    <n v="73952.482692307705"/>
    <n v="28489.119174057698"/>
    <n v="0.8"/>
    <m/>
    <n v="0.2"/>
    <m/>
    <n v="41436.485092051284"/>
    <n v="33149.188073641031"/>
    <n v="0"/>
    <n v="8287.2970184102578"/>
    <n v="0"/>
    <n v="102441.60186636541"/>
    <n v="81953.281493092334"/>
    <n v="0"/>
    <n v="20488.320373273084"/>
    <n v="0"/>
    <n v="33149.188073641031"/>
    <x v="11"/>
    <n v="81953.281493092334"/>
    <x v="5"/>
  </r>
  <r>
    <x v="4"/>
    <s v="FIMD"/>
    <s v="PMO"/>
    <s v="ID06PMO"/>
    <n v="300"/>
    <s v="06"/>
    <s v="033"/>
    <s v="VACANT"/>
    <m/>
    <x v="23"/>
    <x v="0"/>
    <n v="282"/>
    <x v="15"/>
    <s v="see PMO tab"/>
    <s v="see PMO tab"/>
    <s v="Yes"/>
    <n v="30537.98717948718"/>
    <n v="10898.497912564104"/>
    <n v="0.8"/>
    <m/>
    <n v="0.2"/>
    <m/>
    <s v="Yes"/>
    <n v="73952.482692307705"/>
    <n v="28489.119174057698"/>
    <n v="0.8"/>
    <m/>
    <n v="0.2"/>
    <m/>
    <n v="41436.485092051284"/>
    <n v="33149.188073641031"/>
    <n v="0"/>
    <n v="8287.2970184102578"/>
    <n v="0"/>
    <n v="102441.60186636541"/>
    <n v="81953.281493092334"/>
    <n v="0"/>
    <n v="20488.320373273084"/>
    <n v="0"/>
    <n v="33149.188073641031"/>
    <x v="11"/>
    <n v="81953.281493092334"/>
    <x v="5"/>
  </r>
  <r>
    <x v="4"/>
    <s v="FIMD"/>
    <s v="PMO"/>
    <s v="ID06PMO"/>
    <n v="300"/>
    <s v="06"/>
    <s v="033"/>
    <s v="VACANT"/>
    <m/>
    <x v="24"/>
    <x v="0"/>
    <n v="282"/>
    <x v="15"/>
    <s v="see PMO tab"/>
    <s v="see PMO tab"/>
    <s v="Yes"/>
    <n v="30537.98717948718"/>
    <n v="10898.497912564104"/>
    <n v="0.8"/>
    <m/>
    <n v="0.2"/>
    <m/>
    <s v="Yes"/>
    <n v="73952.482692307705"/>
    <n v="28489.119174057698"/>
    <n v="0.8"/>
    <m/>
    <n v="0.2"/>
    <m/>
    <n v="41436.485092051284"/>
    <n v="33149.188073641031"/>
    <n v="0"/>
    <n v="8287.2970184102578"/>
    <n v="0"/>
    <n v="102441.60186636541"/>
    <n v="81953.281493092334"/>
    <n v="0"/>
    <n v="20488.320373273084"/>
    <n v="0"/>
    <n v="33149.188073641031"/>
    <x v="11"/>
    <n v="81953.281493092334"/>
    <x v="5"/>
  </r>
  <r>
    <x v="4"/>
    <s v="FIMD"/>
    <s v="PMO"/>
    <s v="ID06PMO"/>
    <n v="300"/>
    <s v="06"/>
    <s v="033"/>
    <s v="VACANT"/>
    <m/>
    <x v="25"/>
    <x v="0"/>
    <n v="6450"/>
    <x v="16"/>
    <s v="see PMO tab"/>
    <s v="see PMO tab"/>
    <s v="Yes"/>
    <n v="23005.205128205129"/>
    <n v="8485.2675789743589"/>
    <n v="0.8"/>
    <m/>
    <n v="0.2"/>
    <m/>
    <s v="Yes"/>
    <n v="67923.926923076928"/>
    <n v="27321.930491576928"/>
    <n v="0.8"/>
    <m/>
    <n v="0.2"/>
    <m/>
    <n v="31490.472707179488"/>
    <n v="25192.37816574359"/>
    <n v="0"/>
    <n v="6298.0945414358976"/>
    <n v="0"/>
    <n v="95245.857414653859"/>
    <n v="76196.685931723085"/>
    <n v="0"/>
    <n v="19049.171482930771"/>
    <n v="0"/>
    <n v="25192.37816574359"/>
    <x v="1"/>
    <n v="76196.685931723085"/>
    <x v="9"/>
  </r>
  <r>
    <x v="4"/>
    <s v="FIMD"/>
    <s v="PMO"/>
    <s v="ID06PMO"/>
    <n v="300"/>
    <s v="06"/>
    <s v="033"/>
    <s v="VACANT"/>
    <m/>
    <x v="26"/>
    <x v="0"/>
    <n v="6450"/>
    <x v="16"/>
    <s v="see PMO tab"/>
    <s v="see PMO tab"/>
    <s v="Yes"/>
    <n v="23005.205128205129"/>
    <n v="8485.2675789743589"/>
    <n v="0.8"/>
    <m/>
    <n v="0.2"/>
    <m/>
    <s v="Yes"/>
    <n v="67923.926923076928"/>
    <n v="27321.930491576928"/>
    <n v="0.8"/>
    <m/>
    <n v="0.2"/>
    <m/>
    <n v="31490.472707179488"/>
    <n v="25192.37816574359"/>
    <n v="0"/>
    <n v="6298.0945414358976"/>
    <n v="0"/>
    <n v="95245.857414653859"/>
    <n v="76196.685931723085"/>
    <n v="0"/>
    <n v="19049.171482930771"/>
    <n v="0"/>
    <n v="25192.37816574359"/>
    <x v="1"/>
    <n v="76196.685931723085"/>
    <x v="9"/>
  </r>
  <r>
    <x v="4"/>
    <s v="FIMD"/>
    <s v="PMO"/>
    <s v="ID06PMO"/>
    <n v="300"/>
    <s v="06"/>
    <s v="006"/>
    <s v="VACANT"/>
    <m/>
    <x v="27"/>
    <x v="0"/>
    <n v="832"/>
    <x v="17"/>
    <s v="see PMO tab"/>
    <s v="see PMO tab"/>
    <s v="Yes"/>
    <n v="23005.205128205129"/>
    <n v="8485.2675789743589"/>
    <n v="0.8"/>
    <m/>
    <n v="0.2"/>
    <m/>
    <s v="Yes"/>
    <n v="67923.926923076928"/>
    <n v="27321.930491576928"/>
    <n v="0.8"/>
    <m/>
    <n v="0.2"/>
    <m/>
    <n v="31490.472707179488"/>
    <n v="25192.37816574359"/>
    <n v="0"/>
    <n v="6298.0945414358976"/>
    <n v="0"/>
    <n v="95245.857414653859"/>
    <n v="76196.685931723085"/>
    <n v="0"/>
    <n v="19049.171482930771"/>
    <n v="0"/>
    <n v="25192.37816574359"/>
    <x v="1"/>
    <n v="76196.685931723085"/>
    <x v="9"/>
  </r>
  <r>
    <x v="4"/>
    <s v="FIMD"/>
    <s v="PMO"/>
    <s v="ID06PMO"/>
    <n v="300"/>
    <s v="06"/>
    <s v="033"/>
    <s v="SUAREZ"/>
    <s v="FRANCISCO"/>
    <x v="28"/>
    <x v="1"/>
    <n v="291"/>
    <x v="18"/>
    <s v="see PMO tab"/>
    <s v="see PMO tab"/>
    <s v="Yes"/>
    <n v="122337.34"/>
    <n v="34193.1005324"/>
    <m/>
    <n v="1"/>
    <m/>
    <m/>
    <s v="Yes"/>
    <n v="125747.05300000001"/>
    <n v="38517.065931329998"/>
    <m/>
    <n v="1"/>
    <m/>
    <m/>
    <n v="156530.44053239998"/>
    <n v="0"/>
    <n v="156530.44053239998"/>
    <n v="0"/>
    <n v="0"/>
    <n v="164264.11893133001"/>
    <n v="0"/>
    <n v="164264.11893133001"/>
    <n v="0"/>
    <n v="0"/>
    <n v="156530.44053239998"/>
    <x v="2"/>
    <n v="164264.11893133001"/>
    <x v="0"/>
  </r>
  <r>
    <x v="4"/>
    <s v="FIMD"/>
    <s v="PMO"/>
    <s v="ID06PMO"/>
    <n v="300"/>
    <s v="06"/>
    <s v="033"/>
    <s v="CONTRERAS"/>
    <s v="SALLY"/>
    <x v="29"/>
    <x v="1"/>
    <n v="282"/>
    <x v="19"/>
    <s v="see PMO tab"/>
    <s v="see PMO tab"/>
    <s v="Yes"/>
    <n v="72220.14"/>
    <n v="25980.8961404"/>
    <n v="0.7"/>
    <n v="0.15"/>
    <n v="0.15"/>
    <m/>
    <s v="Yes"/>
    <n v="74352.913"/>
    <n v="28566.646485930003"/>
    <n v="0.7"/>
    <n v="0.15"/>
    <n v="0.15"/>
    <m/>
    <n v="98201.0361404"/>
    <n v="68740.725298279998"/>
    <n v="14730.155421059999"/>
    <n v="14730.155421059999"/>
    <n v="0"/>
    <n v="102919.55948593"/>
    <n v="72043.691640150995"/>
    <n v="15437.933922889501"/>
    <n v="15437.933922889501"/>
    <n v="0"/>
    <n v="83470.880719339999"/>
    <x v="12"/>
    <n v="87481.625563040492"/>
    <x v="10"/>
  </r>
  <r>
    <x v="4"/>
    <s v="FIMD"/>
    <s v="PMO"/>
    <s v="ID06PMO"/>
    <n v="300"/>
    <s v="06"/>
    <s v="033"/>
    <s v="PEREZ"/>
    <s v="JORGE"/>
    <x v="30"/>
    <x v="1"/>
    <n v="1053"/>
    <x v="20"/>
    <s v="see PMO tab"/>
    <s v="see PMO tab"/>
    <s v="Yes"/>
    <n v="175564.38"/>
    <n v="40269.691746799996"/>
    <n v="0.6"/>
    <n v="0.2"/>
    <n v="0.1"/>
    <n v="0.1"/>
    <s v="Yes"/>
    <n v="141567.76"/>
    <n v="41656.511893600007"/>
    <n v="0.6"/>
    <n v="0.2"/>
    <n v="0.1"/>
    <n v="0.1"/>
    <n v="215834.07174680001"/>
    <n v="129500.44304807999"/>
    <n v="43166.814349360007"/>
    <n v="21583.407174680004"/>
    <n v="21583.407174680004"/>
    <n v="183224.2718936"/>
    <n v="109934.56313616"/>
    <n v="36644.854378720003"/>
    <n v="18322.427189360002"/>
    <n v="18322.427189360002"/>
    <n v="172667.25739744"/>
    <x v="6"/>
    <n v="146579.41751488001"/>
    <x v="5"/>
  </r>
  <r>
    <x v="4"/>
    <s v="FIMD"/>
    <s v="PMO"/>
    <s v="ID06PMO"/>
    <n v="300"/>
    <s v="06"/>
    <s v="033"/>
    <s v="BLATCH"/>
    <s v="AUNDRIA"/>
    <x v="31"/>
    <x v="1"/>
    <n v="280"/>
    <x v="14"/>
    <s v="see PMO tab"/>
    <s v="see PMO tab"/>
    <s v="Yes"/>
    <n v="108581.40000000001"/>
    <n v="31939.052204000003"/>
    <n v="0.6"/>
    <n v="0.2"/>
    <n v="0.1"/>
    <n v="0.1"/>
    <s v="Yes"/>
    <n v="111693.13"/>
    <n v="35796.0858993"/>
    <n v="0.6"/>
    <n v="0.2"/>
    <n v="0.1"/>
    <n v="0.1"/>
    <n v="140520.452204"/>
    <n v="84312.271322400004"/>
    <n v="28104.090440800002"/>
    <n v="14052.045220400001"/>
    <n v="14052.045220400001"/>
    <n v="147489.2158993"/>
    <n v="88493.529539580006"/>
    <n v="29497.843179860003"/>
    <n v="14748.921589930002"/>
    <n v="14748.921589930002"/>
    <n v="112416.36176320001"/>
    <x v="1"/>
    <n v="117991.37271944001"/>
    <x v="5"/>
  </r>
  <r>
    <x v="4"/>
    <s v="FIMD"/>
    <s v="PMO"/>
    <s v="ID06PMO"/>
    <n v="300"/>
    <s v="06"/>
    <s v="033"/>
    <s v="LAFRANCE"/>
    <s v="MARC"/>
    <x v="32"/>
    <x v="1"/>
    <n v="279"/>
    <x v="21"/>
    <s v="see PMO tab"/>
    <s v="see PMO tab"/>
    <s v="Yes"/>
    <n v="145803.62"/>
    <n v="37238.260733200004"/>
    <n v="0.5"/>
    <n v="0.2"/>
    <n v="0.2"/>
    <n v="0.1"/>
    <s v="Yes"/>
    <n v="149830.579"/>
    <n v="42743.981502189999"/>
    <n v="0.5"/>
    <n v="0.2"/>
    <n v="0.2"/>
    <n v="0.1"/>
    <n v="183041.8807332"/>
    <n v="91520.9403666"/>
    <n v="36608.376146640003"/>
    <n v="36608.376146640003"/>
    <n v="18304.188073320001"/>
    <n v="192574.56050219"/>
    <n v="96287.280251094999"/>
    <n v="38514.912100437999"/>
    <n v="38514.912100437999"/>
    <n v="19257.456050219"/>
    <n v="128129.31651324"/>
    <x v="13"/>
    <n v="134802.19235153298"/>
    <x v="3"/>
  </r>
  <r>
    <x v="4"/>
    <s v="FIMD"/>
    <s v="PMO"/>
    <s v="ID06PMO"/>
    <n v="300"/>
    <s v="06"/>
    <s v="033"/>
    <s v="GONZALEZ"/>
    <s v="KARINA"/>
    <x v="33"/>
    <x v="1"/>
    <n v="6481"/>
    <x v="22"/>
    <s v="see PMO tab"/>
    <s v="see PMO tab"/>
    <s v="Yes"/>
    <n v="62934.239999999991"/>
    <n v="24459.308566399999"/>
    <n v="0.4"/>
    <m/>
    <n v="0.6"/>
    <m/>
    <s v="Yes"/>
    <n v="64817.007999999994"/>
    <n v="26720.399918880001"/>
    <n v="0.4"/>
    <m/>
    <n v="0.6"/>
    <m/>
    <n v="87393.548566399986"/>
    <n v="34957.419426559994"/>
    <n v="0"/>
    <n v="52436.129139839992"/>
    <n v="0"/>
    <n v="91537.407918879995"/>
    <n v="36614.963167552"/>
    <n v="0"/>
    <n v="54922.444751327996"/>
    <n v="0"/>
    <n v="34957.419426559994"/>
    <x v="14"/>
    <n v="36614.963167552"/>
    <x v="11"/>
  </r>
  <r>
    <x v="4"/>
    <s v="FIMD"/>
    <s v="PMO"/>
    <s v="ID06PMO"/>
    <n v="300"/>
    <s v="06"/>
    <s v="033"/>
    <s v="MONTERO"/>
    <s v="KEVIN"/>
    <x v="34"/>
    <x v="1"/>
    <n v="280"/>
    <x v="14"/>
    <s v="see PMO tab"/>
    <s v="see PMO tab"/>
    <s v="Yes"/>
    <n v="98818.880000000005"/>
    <n v="30339.3656768"/>
    <n v="0.6"/>
    <n v="0.1"/>
    <n v="0.2"/>
    <n v="0.1"/>
    <s v="Yes"/>
    <n v="101609.296"/>
    <n v="33843.754798560003"/>
    <n v="0.6"/>
    <n v="0.1"/>
    <n v="0.2"/>
    <n v="0.1"/>
    <n v="129158.2456768"/>
    <n v="77494.947406079998"/>
    <n v="12915.82456768"/>
    <n v="25831.649135359999"/>
    <n v="12915.82456768"/>
    <n v="135453.05079856"/>
    <n v="81271.830479135999"/>
    <n v="13545.305079856"/>
    <n v="27090.610159712"/>
    <n v="13545.305079856"/>
    <n v="90410.771973759998"/>
    <x v="3"/>
    <n v="94817.135558991999"/>
    <x v="3"/>
  </r>
  <r>
    <x v="4"/>
    <s v="FIMD"/>
    <s v="PMO"/>
    <s v="ID06PMO"/>
    <n v="300"/>
    <s v="06"/>
    <s v="033"/>
    <s v="VACANT"/>
    <m/>
    <x v="35"/>
    <x v="0"/>
    <n v="4501"/>
    <x v="23"/>
    <s v="see PMO tab"/>
    <s v="see PMO tab"/>
    <s v="Yes"/>
    <n v="30395.935897435898"/>
    <n v="9696.312722820514"/>
    <n v="0.8"/>
    <m/>
    <n v="0.2"/>
    <m/>
    <s v="Yes"/>
    <n v="89644.463461538457"/>
    <n v="31527.243570788465"/>
    <n v="0.8"/>
    <m/>
    <n v="0.2"/>
    <m/>
    <n v="40092.248620256411"/>
    <n v="32073.798896205131"/>
    <n v="0"/>
    <n v="8018.4497240512828"/>
    <n v="0"/>
    <n v="121171.70703232693"/>
    <n v="96937.365625861552"/>
    <n v="0"/>
    <n v="24234.341406465388"/>
    <n v="0"/>
    <n v="32073.798896205131"/>
    <x v="1"/>
    <n v="96937.365625861552"/>
    <x v="5"/>
  </r>
  <r>
    <x v="4"/>
    <s v="FIMD"/>
    <s v="PMO"/>
    <s v="ID06PMO"/>
    <n v="300"/>
    <s v="06"/>
    <s v="033"/>
    <s v="ROVER"/>
    <s v="RONALD"/>
    <x v="36"/>
    <x v="1"/>
    <n v="282"/>
    <x v="15"/>
    <s v="see PMO tab"/>
    <s v="see PMO tab"/>
    <s v="Yes"/>
    <n v="81750.179999999993"/>
    <n v="27542.488494799996"/>
    <n v="0.55000000000000004"/>
    <n v="0.05"/>
    <n v="0.4"/>
    <m/>
    <s v="Yes"/>
    <n v="84139.530999999988"/>
    <n v="30461.433596909999"/>
    <n v="0.55000000000000004"/>
    <n v="0.05"/>
    <n v="0.4"/>
    <m/>
    <n v="109292.66849479999"/>
    <n v="60110.967672139996"/>
    <n v="5464.63342474"/>
    <n v="43717.06739792"/>
    <n v="0"/>
    <n v="114600.96459690999"/>
    <n v="63030.5305283005"/>
    <n v="5730.0482298454999"/>
    <n v="45840.385838763999"/>
    <n v="0"/>
    <n v="65575.601096879996"/>
    <x v="5"/>
    <n v="68760.578758146003"/>
    <x v="12"/>
  </r>
  <r>
    <x v="4"/>
    <s v="FIMD"/>
    <s v="PMO"/>
    <s v="ID06PMO"/>
    <n v="300"/>
    <s v="06"/>
    <s v="033"/>
    <s v="OUBRAR"/>
    <s v="JAMAL"/>
    <x v="37"/>
    <x v="1"/>
    <n v="6453"/>
    <x v="24"/>
    <s v="see PMO tab"/>
    <s v="see PMO tab"/>
    <s v="Yes"/>
    <n v="95073.62"/>
    <n v="29725.667373199998"/>
    <n v="0.6"/>
    <n v="0.05"/>
    <n v="0.3"/>
    <n v="0.05"/>
    <s v="Yes"/>
    <n v="97821.679000000004"/>
    <n v="33110.434271190003"/>
    <n v="0.6"/>
    <n v="0.05"/>
    <n v="0.3"/>
    <n v="0.05"/>
    <n v="124799.2873732"/>
    <n v="74879.572423919992"/>
    <n v="6239.9643686600002"/>
    <n v="37439.786211959996"/>
    <n v="6239.9643686600002"/>
    <n v="130932.11327119"/>
    <n v="78559.267962714002"/>
    <n v="6546.6056635595005"/>
    <n v="39279.633981357001"/>
    <n v="6546.6056635595005"/>
    <n v="81119.536792579995"/>
    <x v="8"/>
    <n v="85105.873626273504"/>
    <x v="7"/>
  </r>
  <r>
    <x v="4"/>
    <s v="FIMD"/>
    <s v="PMO"/>
    <s v="ID06PMO"/>
    <n v="300"/>
    <s v="06"/>
    <s v="033"/>
    <s v="PEREZ DA COSTA"/>
    <s v="CARLOS"/>
    <x v="38"/>
    <x v="2"/>
    <m/>
    <x v="25"/>
    <s v="see PMO tab"/>
    <s v="see PMO tab"/>
    <s v="Yes"/>
    <n v="67600"/>
    <m/>
    <n v="0.3"/>
    <m/>
    <n v="0.6"/>
    <n v="0.1"/>
    <m/>
    <n v="0"/>
    <n v="0"/>
    <n v="0"/>
    <n v="0"/>
    <n v="0"/>
    <n v="0"/>
    <n v="67600"/>
    <n v="20280"/>
    <n v="0"/>
    <n v="40560"/>
    <n v="6760"/>
    <n v="0"/>
    <n v="0"/>
    <n v="0"/>
    <n v="0"/>
    <n v="0"/>
    <n v="20280"/>
    <x v="15"/>
    <n v="0"/>
    <x v="13"/>
  </r>
  <r>
    <x v="4"/>
    <s v="FIMD"/>
    <s v="PMO"/>
    <s v="ID06PMO"/>
    <n v="300"/>
    <s v="06"/>
    <s v="033"/>
    <s v="RAPOSO"/>
    <s v="MARBELLA"/>
    <x v="39"/>
    <x v="2"/>
    <m/>
    <x v="25"/>
    <s v="see PMO tab"/>
    <s v="see PMO tab"/>
    <s v="Yes"/>
    <n v="67600"/>
    <m/>
    <n v="0.5"/>
    <m/>
    <n v="0.5"/>
    <m/>
    <m/>
    <n v="0"/>
    <n v="0"/>
    <n v="0"/>
    <n v="0"/>
    <n v="0"/>
    <n v="0"/>
    <n v="67600"/>
    <n v="33800"/>
    <n v="0"/>
    <n v="33800"/>
    <n v="0"/>
    <n v="0"/>
    <n v="0"/>
    <n v="0"/>
    <n v="0"/>
    <n v="0"/>
    <n v="33800"/>
    <x v="7"/>
    <n v="0"/>
    <x v="13"/>
  </r>
  <r>
    <x v="4"/>
    <s v="FIMD"/>
    <s v="PMO"/>
    <s v="ID06PMO"/>
    <n v="300"/>
    <s v="06"/>
    <s v="033"/>
    <s v="SILVA"/>
    <s v="RALPH"/>
    <x v="40"/>
    <x v="2"/>
    <m/>
    <x v="25"/>
    <s v="see PMO tab"/>
    <s v="see PMO tab"/>
    <s v="Yes"/>
    <n v="67600"/>
    <m/>
    <n v="0.7"/>
    <m/>
    <n v="0.3"/>
    <m/>
    <m/>
    <n v="0"/>
    <n v="0"/>
    <n v="0"/>
    <n v="0"/>
    <n v="0"/>
    <n v="0"/>
    <n v="67600"/>
    <n v="47320"/>
    <n v="0"/>
    <n v="20280"/>
    <n v="0"/>
    <n v="0"/>
    <n v="0"/>
    <n v="0"/>
    <n v="0"/>
    <n v="0"/>
    <n v="47320"/>
    <x v="3"/>
    <n v="0"/>
    <x v="13"/>
  </r>
  <r>
    <x v="4"/>
    <s v="STRATEGIC PROCUREMENT"/>
    <s v="ARCHITECTURE/ENGINEERING"/>
    <s v="IDPMCQEAE"/>
    <s v="300"/>
    <s v="13"/>
    <s v="007"/>
    <s v="Espagnol"/>
    <s v="Justin"/>
    <x v="41"/>
    <x v="1"/>
    <s v="0183"/>
    <x v="26"/>
    <s v="CIIP/AE &amp; DB"/>
    <s v="AE/Design Build Projects"/>
    <s v="Yes"/>
    <n v="76000"/>
    <n v="27000"/>
    <n v="0.45"/>
    <m/>
    <m/>
    <n v="0.55000000000000004"/>
    <s v="Yes"/>
    <n v="83000"/>
    <n v="23000"/>
    <n v="0.46"/>
    <m/>
    <m/>
    <n v="0.54"/>
    <n v="103000"/>
    <n v="46350"/>
    <n v="0"/>
    <n v="0"/>
    <n v="56650.000000000007"/>
    <n v="106000"/>
    <n v="48760"/>
    <n v="0"/>
    <n v="0"/>
    <n v="57240.000000000007"/>
    <n v="46350"/>
    <x v="16"/>
    <n v="48760"/>
    <x v="14"/>
  </r>
  <r>
    <x v="4"/>
    <s v="STRATEGIC PROCUREMENT"/>
    <s v="ARCHITECTURE/ENGINEERING"/>
    <s v="IDPMCQEAE"/>
    <s v="300"/>
    <s v="13"/>
    <s v="007"/>
    <m/>
    <m/>
    <x v="42"/>
    <x v="0"/>
    <s v="0183"/>
    <x v="26"/>
    <s v="CIIP/AE &amp; DB"/>
    <s v="AE/Design Build Projects"/>
    <s v="Yes"/>
    <n v="28846.153846153848"/>
    <n v="6538.4615384615381"/>
    <n v="0.34"/>
    <m/>
    <m/>
    <n v="0.66"/>
    <s v="Yes"/>
    <n v="79000"/>
    <n v="17000"/>
    <n v="0.31"/>
    <m/>
    <m/>
    <n v="0.69"/>
    <n v="35384.615384615383"/>
    <n v="12030.76923076923"/>
    <n v="0"/>
    <n v="0"/>
    <n v="23353.846153846152"/>
    <n v="96000"/>
    <n v="29760"/>
    <n v="0"/>
    <n v="0"/>
    <n v="66240"/>
    <n v="12030.76923076923"/>
    <x v="17"/>
    <n v="29760"/>
    <x v="15"/>
  </r>
  <r>
    <x v="4"/>
    <s v="STRATEGIC PROCUREMENT"/>
    <s v="ADMINISTRATION"/>
    <s v="IDPMADMINDIV"/>
    <s v="300"/>
    <s v="13"/>
    <s v="006"/>
    <m/>
    <s v=" "/>
    <x v="43"/>
    <x v="0"/>
    <s v="0832"/>
    <x v="17"/>
    <s v="CIIP"/>
    <s v="Program Management"/>
    <s v="Yes"/>
    <n v="20192.307692307695"/>
    <n v="4307.6923076923076"/>
    <n v="1"/>
    <m/>
    <m/>
    <m/>
    <s v="Yes"/>
    <n v="79000"/>
    <n v="17000"/>
    <n v="1"/>
    <m/>
    <m/>
    <m/>
    <n v="24500.000000000004"/>
    <n v="24500.000000000004"/>
    <n v="0"/>
    <n v="0"/>
    <n v="0"/>
    <n v="96000"/>
    <n v="96000"/>
    <n v="0"/>
    <n v="0"/>
    <n v="0"/>
    <n v="24500.000000000004"/>
    <x v="2"/>
    <n v="96000"/>
    <x v="0"/>
  </r>
  <r>
    <x v="4"/>
    <s v="STRATEGIC PROCUREMENT"/>
    <s v="PROCUREMENT"/>
    <s v="IDPMEPURTEAM"/>
    <s v="300"/>
    <s v="13"/>
    <s v="001"/>
    <m/>
    <m/>
    <x v="44"/>
    <x v="0"/>
    <s v="0831"/>
    <x v="27"/>
    <s v="CIIP"/>
    <s v="Program Reporting"/>
    <s v="Yes"/>
    <n v="16153.846153846152"/>
    <n v="4038.4615384615381"/>
    <n v="1"/>
    <m/>
    <m/>
    <m/>
    <s v="Yes"/>
    <n v="63000"/>
    <n v="15000"/>
    <n v="1"/>
    <m/>
    <m/>
    <m/>
    <n v="20192.307692307691"/>
    <n v="20192.307692307691"/>
    <n v="0"/>
    <n v="0"/>
    <n v="0"/>
    <n v="78000"/>
    <n v="78000"/>
    <n v="0"/>
    <n v="0"/>
    <n v="0"/>
    <n v="20192.307692307691"/>
    <x v="2"/>
    <n v="78000"/>
    <x v="0"/>
  </r>
  <r>
    <x v="4"/>
    <s v="STRATEGIC PROCUREMENT"/>
    <s v="ADMINISTRATION"/>
    <s v="IDPMADMINDIV"/>
    <n v="300"/>
    <n v="13"/>
    <s v="006"/>
    <m/>
    <m/>
    <x v="45"/>
    <x v="0"/>
    <s v="0812"/>
    <x v="1"/>
    <s v="CIIP"/>
    <s v="Program Administration"/>
    <s v="Yes"/>
    <n v="14807.692307692307"/>
    <n v="3769.2307692307691"/>
    <n v="1"/>
    <m/>
    <m/>
    <m/>
    <s v="Yes"/>
    <n v="57000"/>
    <n v="14000"/>
    <n v="1"/>
    <m/>
    <m/>
    <m/>
    <n v="18576.923076923074"/>
    <n v="18576.923076923074"/>
    <n v="0"/>
    <n v="0"/>
    <n v="0"/>
    <n v="71000"/>
    <n v="71000"/>
    <n v="0"/>
    <n v="0"/>
    <n v="0"/>
    <n v="18576.923076923074"/>
    <x v="2"/>
    <n v="71000"/>
    <x v="0"/>
  </r>
  <r>
    <x v="4"/>
    <s v="STRATEGIC PROCUREMENT"/>
    <s v="PROCUREMENT"/>
    <s v="IDPMEPURTEAM"/>
    <n v="300"/>
    <n v="13"/>
    <s v="001"/>
    <m/>
    <m/>
    <x v="46"/>
    <x v="0"/>
    <s v="0817"/>
    <x v="28"/>
    <s v="CIIP/Contracts"/>
    <s v="Contracts"/>
    <s v="Yes"/>
    <n v="16346.153846153846"/>
    <n v="3461.5384615384614"/>
    <n v="0.33"/>
    <m/>
    <m/>
    <n v="0.67"/>
    <s v="Yes"/>
    <n v="89000"/>
    <n v="19000"/>
    <n v="0.39"/>
    <m/>
    <m/>
    <n v="0.61"/>
    <n v="19807.692307692309"/>
    <n v="6536.5384615384619"/>
    <n v="0"/>
    <n v="0"/>
    <n v="13271.153846153848"/>
    <n v="108000"/>
    <n v="42120"/>
    <n v="0"/>
    <n v="0"/>
    <n v="65880"/>
    <n v="6536.5384615384619"/>
    <x v="18"/>
    <n v="42120"/>
    <x v="16"/>
  </r>
  <r>
    <x v="4"/>
    <s v="STRATEGIC PROCUREMENT"/>
    <s v="PROCUREMENT"/>
    <s v="IDPMEPURTEAM"/>
    <n v="300"/>
    <n v="13"/>
    <s v="001"/>
    <m/>
    <m/>
    <x v="47"/>
    <x v="0"/>
    <s v="0819"/>
    <x v="29"/>
    <s v="CIIP/Contracts"/>
    <s v="Contracts"/>
    <s v="Yes"/>
    <n v="14423.076923076924"/>
    <n v="3269.2307692307691"/>
    <n v="0.33"/>
    <m/>
    <m/>
    <n v="0.67"/>
    <s v="Yes"/>
    <n v="78000"/>
    <n v="17000"/>
    <n v="0.35"/>
    <m/>
    <m/>
    <n v="0.65"/>
    <n v="17692.307692307691"/>
    <n v="5838.4615384615381"/>
    <n v="0"/>
    <n v="0"/>
    <n v="11853.846153846154"/>
    <n v="95000"/>
    <n v="33250"/>
    <n v="0"/>
    <n v="0"/>
    <n v="61750"/>
    <n v="5838.4615384615381"/>
    <x v="18"/>
    <n v="33250"/>
    <x v="17"/>
  </r>
  <r>
    <x v="4"/>
    <s v="STRATEGIC PROCUREMENT"/>
    <s v="PROCUREMENT"/>
    <s v="IDPMEPURTEAM"/>
    <n v="300"/>
    <n v="13"/>
    <s v="001"/>
    <m/>
    <m/>
    <x v="48"/>
    <x v="0"/>
    <s v="0819"/>
    <x v="29"/>
    <s v="CIIP/Contracts"/>
    <s v="Contracts"/>
    <s v="Yes"/>
    <n v="14423.076923076924"/>
    <n v="3269.2307692307691"/>
    <n v="0.33"/>
    <m/>
    <m/>
    <n v="0.67"/>
    <s v="Yes"/>
    <n v="78000"/>
    <n v="17000"/>
    <n v="0.35"/>
    <m/>
    <m/>
    <n v="0.65"/>
    <n v="17692.307692307691"/>
    <n v="5838.4615384615381"/>
    <n v="0"/>
    <n v="0"/>
    <n v="11853.846153846154"/>
    <n v="95000"/>
    <n v="33250"/>
    <n v="0"/>
    <n v="0"/>
    <n v="61750"/>
    <n v="5838.4615384615381"/>
    <x v="18"/>
    <n v="33250"/>
    <x v="17"/>
  </r>
  <r>
    <x v="4"/>
    <s v="SMALL BUSINESS DEVELOPMENT"/>
    <s v="DIRECTOR OFFICE"/>
    <s v="IDSBDIVDIRX"/>
    <s v="300"/>
    <n v="14"/>
    <s v="004"/>
    <s v="Harris"/>
    <s v="Shanise"/>
    <x v="49"/>
    <x v="1"/>
    <n v="3667"/>
    <x v="30"/>
    <s v="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and support SBE Program Advisory Boards and the Living Wage Commission"/>
    <s v="Program Administration"/>
    <s v="Yes"/>
    <n v="72999.215657311477"/>
    <n v="26567.355982274672"/>
    <n v="0.05"/>
    <m/>
    <m/>
    <n v="0.95"/>
    <s v="Yes"/>
    <n v="75439"/>
    <n v="28534"/>
    <n v="0.05"/>
    <m/>
    <m/>
    <n v="0.95"/>
    <n v="99566.571639586153"/>
    <n v="4978.3285819793082"/>
    <n v="0"/>
    <n v="0"/>
    <n v="94588.243057606844"/>
    <n v="103973"/>
    <n v="5198.6500000000005"/>
    <n v="0"/>
    <n v="0"/>
    <n v="98774.349999999991"/>
    <n v="4978.3285819793082"/>
    <x v="19"/>
    <n v="5198.6500000000005"/>
    <x v="18"/>
  </r>
  <r>
    <x v="4"/>
    <s v="SMALL BUSINESS DEVELOPMENT"/>
    <s v="CONTRACT MONITORING &amp; COMP"/>
    <s v="IDSBCMCX"/>
    <n v="300"/>
    <n v="14"/>
    <s v="002"/>
    <m/>
    <m/>
    <x v="50"/>
    <x v="0"/>
    <n v="3628"/>
    <x v="31"/>
    <s v="SBE Construction-A&amp;E-Goods &amp; Services, Wage and Workforce Programs, and support SBE Program Advisory Boards and the Living Wage Commission"/>
    <s v="Program Compliance"/>
    <s v="Yes"/>
    <n v="49773"/>
    <n v="18571.149187592313"/>
    <n v="0.05"/>
    <m/>
    <m/>
    <n v="0.95"/>
    <s v="Yes"/>
    <n v="80882"/>
    <n v="29743"/>
    <n v="0.05"/>
    <m/>
    <m/>
    <n v="0.95"/>
    <n v="68344.149187592309"/>
    <n v="3417.2074593796156"/>
    <n v="0"/>
    <n v="0"/>
    <n v="64926.941728212689"/>
    <n v="110625"/>
    <n v="5531.25"/>
    <n v="0"/>
    <n v="0"/>
    <n v="105093.75"/>
    <n v="3417.2074593796156"/>
    <x v="19"/>
    <n v="5531.25"/>
    <x v="18"/>
  </r>
  <r>
    <x v="4"/>
    <s v="SMALL BUSINESS DEVELOPMENT"/>
    <s v="BUSINESS OUTEACH &amp; EDUCATION"/>
    <s v="IDSBBOEX"/>
    <n v="300"/>
    <n v="14"/>
    <s v="001"/>
    <s v="Harris"/>
    <s v="Devon"/>
    <x v="51"/>
    <x v="1"/>
    <n v="3685"/>
    <x v="32"/>
    <s v="SBE Construction-A&amp;E-Goods &amp; Services, Wage and Workforce Programs, Prompt Payment, and support SBE Program Advisory Boards and the Living Wage Commission"/>
    <s v="Program Administration"/>
    <s v="Yes"/>
    <n v="60511.373707533079"/>
    <n v="24576.577548005847"/>
    <n v="0.05"/>
    <m/>
    <m/>
    <n v="0.95"/>
    <s v="Yes"/>
    <n v="62982"/>
    <n v="26277"/>
    <n v="0.05"/>
    <m/>
    <m/>
    <n v="0.95"/>
    <n v="85087.951255538923"/>
    <n v="4254.397562776946"/>
    <n v="0"/>
    <n v="0"/>
    <n v="80833.553692761969"/>
    <n v="89259"/>
    <n v="4462.95"/>
    <n v="0"/>
    <n v="0"/>
    <n v="84796.05"/>
    <n v="4254.397562776946"/>
    <x v="20"/>
    <n v="4462.95"/>
    <x v="19"/>
  </r>
  <r>
    <x v="4"/>
    <s v="SMALL BUSINESS DEVELOPMENT"/>
    <s v="BUSINESS OUTEACH &amp; EDUCATION"/>
    <s v="IDSBBOEX"/>
    <n v="300"/>
    <n v="14"/>
    <s v="001"/>
    <s v="Mills"/>
    <s v="Jacob"/>
    <x v="52"/>
    <x v="1"/>
    <n v="3685"/>
    <x v="32"/>
    <s v="SBE Construction-A&amp;E-Goods &amp; Services, Wage and Workforce Programs, Prompt Payment, and support SBE Program Advisory Boards and the Living Wage Commission"/>
    <s v="Program Administration"/>
    <s v="Yes"/>
    <n v="71594.23929098947"/>
    <n v="26947.562776957093"/>
    <n v="0.05"/>
    <m/>
    <m/>
    <n v="0.95"/>
    <s v="Yes"/>
    <n v="73764"/>
    <n v="28365"/>
    <n v="0.05"/>
    <m/>
    <m/>
    <n v="0.95"/>
    <n v="98541.802067946555"/>
    <n v="4927.0901033973278"/>
    <n v="0"/>
    <n v="0"/>
    <n v="93614.71196454922"/>
    <n v="102129"/>
    <n v="5106.4500000000007"/>
    <n v="0"/>
    <n v="0"/>
    <n v="97022.549999999988"/>
    <n v="4927.0901033973278"/>
    <x v="19"/>
    <n v="5106.4500000000007"/>
    <x v="20"/>
  </r>
  <r>
    <x v="4"/>
    <s v="SMALL BUSINESS DEVELOPMENT"/>
    <s v="BUSINESS OUTEACH &amp; EDUCATION"/>
    <s v="IDSBBOEX"/>
    <n v="300"/>
    <n v="14"/>
    <s v="001"/>
    <s v="Guardia"/>
    <s v="Luiis"/>
    <x v="53"/>
    <x v="1"/>
    <n v="3685"/>
    <x v="32"/>
    <s v="SBE Construction-A&amp;E-Goods &amp; Services, Wage and Workforce Programs, Prompt Payment, and support SBE Program Advisory Boards and the Living Wage Commission"/>
    <s v="Program Administration"/>
    <s v="Yes"/>
    <n v="65515.805022156404"/>
    <n v="25650.960118168321"/>
    <n v="0.05"/>
    <m/>
    <m/>
    <n v="0.95"/>
    <s v="Yes"/>
    <n v="67663"/>
    <n v="27184"/>
    <n v="0.05"/>
    <m/>
    <m/>
    <n v="0.95"/>
    <n v="91166.765140324729"/>
    <n v="4558.3382570162366"/>
    <n v="0"/>
    <n v="0"/>
    <n v="86608.426883308493"/>
    <n v="94847"/>
    <n v="4742.3500000000004"/>
    <n v="0"/>
    <n v="0"/>
    <n v="90104.65"/>
    <n v="4558.3382570162366"/>
    <x v="19"/>
    <n v="4742.3500000000004"/>
    <x v="18"/>
  </r>
  <r>
    <x v="4"/>
    <s v="SMALL BUSINESS DEVELOPMENT"/>
    <s v="BUSINESS OUTEACH &amp; EDUCATION"/>
    <s v="IDSBBOEX"/>
    <n v="300"/>
    <n v="14"/>
    <s v="001"/>
    <s v="Mautner"/>
    <s v="Caryn"/>
    <x v="54"/>
    <x v="1"/>
    <n v="3685"/>
    <x v="32"/>
    <s v="SBE Construction-A&amp;E-Goods &amp; Services, Wage and Workforce Programs, Prompt Payment, and support SBE Program Advisory Boards and the Living Wage Commission"/>
    <s v="Program Administration"/>
    <s v="Yes"/>
    <n v="65515.805022156404"/>
    <n v="25306.607090103331"/>
    <n v="0.05"/>
    <m/>
    <m/>
    <n v="0.95"/>
    <s v="Yes"/>
    <n v="67894"/>
    <n v="27228"/>
    <n v="0.05"/>
    <m/>
    <m/>
    <n v="0.95"/>
    <n v="90822.412112259743"/>
    <n v="4541.1206056129877"/>
    <n v="0"/>
    <n v="0"/>
    <n v="86281.291506646754"/>
    <n v="95122"/>
    <n v="4756.1000000000004"/>
    <n v="0"/>
    <n v="0"/>
    <n v="90365.9"/>
    <n v="4541.1206056129877"/>
    <x v="19"/>
    <n v="4756.1000000000004"/>
    <x v="18"/>
  </r>
  <r>
    <x v="4"/>
    <s v="SMALL BUSINESS DEVELOPMENT"/>
    <s v="BUSINESS OUTEACH &amp; EDUCATION"/>
    <s v="IDSBBOEX"/>
    <n v="300"/>
    <n v="14"/>
    <s v="001"/>
    <s v="Wright-Robinson"/>
    <s v="Lawanda"/>
    <x v="55"/>
    <x v="1"/>
    <s v="3627"/>
    <x v="33"/>
    <s v="SBE/DBE Construction-A&amp;E-Goods &amp; Services, Wage and Workforce Programs, Prompt Payment, and support SBE Program Advisory Boards and the Living Wage Commission"/>
    <s v="Program Management"/>
    <s v="Yes"/>
    <n v="109457.90398818288"/>
    <n v="32754.652880354417"/>
    <n v="0.05"/>
    <m/>
    <m/>
    <n v="0.95"/>
    <s v="Yes"/>
    <n v="113529"/>
    <n v="35815"/>
    <n v="0.05"/>
    <m/>
    <m/>
    <n v="0.95"/>
    <n v="142212.5568685373"/>
    <n v="7110.6278434268652"/>
    <n v="0"/>
    <n v="0"/>
    <n v="135101.92902511044"/>
    <n v="149344"/>
    <n v="7467.2000000000007"/>
    <n v="0"/>
    <n v="0"/>
    <n v="141876.79999999999"/>
    <n v="7110.6278434268652"/>
    <x v="19"/>
    <n v="7467.2000000000007"/>
    <x v="18"/>
  </r>
  <r>
    <x v="4"/>
    <s v="SMALL BUSINESS DEVELOPMENT"/>
    <s v="PROJECT REVIEW &amp; ANALYSIS"/>
    <s v="IDSBPRAX"/>
    <n v="300"/>
    <n v="14"/>
    <s v="003"/>
    <s v="Coleman"/>
    <s v="Lisa"/>
    <x v="56"/>
    <x v="1"/>
    <s v="0013"/>
    <x v="34"/>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65191.548005908255"/>
    <n v="29565.140324962995"/>
    <n v="0.02"/>
    <m/>
    <m/>
    <n v="0.98"/>
    <s v="Yes"/>
    <n v="65198"/>
    <n v="30965"/>
    <n v="0.02"/>
    <m/>
    <m/>
    <n v="0.98"/>
    <n v="94756.688330871257"/>
    <n v="1895.1337666174252"/>
    <n v="0"/>
    <n v="0"/>
    <n v="92861.554564253835"/>
    <n v="96163"/>
    <n v="1923.26"/>
    <n v="0"/>
    <n v="0"/>
    <n v="94239.74"/>
    <n v="1895.1337666174252"/>
    <x v="21"/>
    <n v="1923.26"/>
    <x v="21"/>
  </r>
  <r>
    <x v="4"/>
    <s v="SMALL BUSINESS DEVELOPMENT"/>
    <s v="PROJECT REVIEW &amp; ANALYSIS"/>
    <s v="IDSBPRAX"/>
    <n v="300"/>
    <n v="14"/>
    <s v="003"/>
    <m/>
    <m/>
    <x v="57"/>
    <x v="0"/>
    <s v="725"/>
    <x v="35"/>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48600"/>
    <n v="17113"/>
    <n v="0.02"/>
    <m/>
    <m/>
    <n v="0.98"/>
    <s v="Yes"/>
    <n v="78974"/>
    <n v="29374"/>
    <n v="0.02"/>
    <m/>
    <m/>
    <n v="0.98"/>
    <n v="65713"/>
    <n v="1314.26"/>
    <n v="0"/>
    <n v="0"/>
    <n v="64398.74"/>
    <n v="108348"/>
    <n v="2166.96"/>
    <n v="0"/>
    <n v="0"/>
    <n v="106181.04"/>
    <n v="1314.26"/>
    <x v="21"/>
    <n v="2166.96"/>
    <x v="21"/>
  </r>
  <r>
    <x v="4"/>
    <s v="SMALL BUSINESS DEVELOPMENT"/>
    <s v="PROJECT REVIEW &amp; ANALYSIS"/>
    <s v="IDSBPRAX"/>
    <n v="300"/>
    <n v="14"/>
    <s v="003"/>
    <s v="Rosa"/>
    <s v="Pedro"/>
    <x v="58"/>
    <x v="1"/>
    <s v="3622"/>
    <x v="36"/>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92732.004431314388"/>
    <n v="36654.209748892077"/>
    <n v="0.05"/>
    <m/>
    <m/>
    <n v="0.95"/>
    <s v="Yes"/>
    <n v="93881"/>
    <n v="38419"/>
    <n v="0.05"/>
    <m/>
    <m/>
    <n v="0.95"/>
    <n v="129386.21418020647"/>
    <n v="6469.310709010324"/>
    <n v="0"/>
    <n v="0"/>
    <n v="122916.90347119614"/>
    <n v="132300"/>
    <n v="6615"/>
    <n v="0"/>
    <n v="0"/>
    <n v="125685"/>
    <n v="6469.310709010324"/>
    <x v="19"/>
    <n v="6615"/>
    <x v="18"/>
  </r>
  <r>
    <x v="4"/>
    <s v="SMALL BUSINESS DEVELOPMENT"/>
    <s v="PROJECT REVIEW &amp; ANALYSIS"/>
    <s v="IDSBPRAX"/>
    <n v="300"/>
    <n v="14"/>
    <s v="003"/>
    <m/>
    <m/>
    <x v="59"/>
    <x v="0"/>
    <s v="3622"/>
    <x v="36"/>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42703"/>
    <n v="17021.689807976363"/>
    <n v="0.05"/>
    <m/>
    <m/>
    <n v="0.95"/>
    <s v="Yes"/>
    <n v="69393"/>
    <n v="27518"/>
    <n v="0.05"/>
    <m/>
    <m/>
    <n v="0.95"/>
    <n v="59724.689807976363"/>
    <n v="2986.2344903988183"/>
    <n v="0"/>
    <n v="0"/>
    <n v="56738.455317577544"/>
    <n v="96911"/>
    <n v="4845.55"/>
    <n v="0"/>
    <n v="0"/>
    <n v="92065.45"/>
    <n v="2986.2344903988183"/>
    <x v="19"/>
    <n v="4845.55"/>
    <x v="18"/>
  </r>
  <r>
    <x v="4"/>
    <s v="SMALL BUSINESS DEVELOPMENT"/>
    <s v="PROJECT REVIEW &amp; ANALYSIS"/>
    <s v="IDSBPRAX"/>
    <n v="300"/>
    <n v="14"/>
    <s v="003"/>
    <s v="Johnson"/>
    <s v="Laurie"/>
    <x v="60"/>
    <x v="1"/>
    <s v="3627"/>
    <x v="33"/>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Management"/>
    <s v="Yes"/>
    <n v="131185.98670605582"/>
    <n v="36105.022156573024"/>
    <n v="0.05"/>
    <m/>
    <m/>
    <n v="0.95"/>
    <s v="Yes"/>
    <n v="135352"/>
    <n v="39867"/>
    <n v="0.05"/>
    <m/>
    <m/>
    <n v="0.95"/>
    <n v="167291.00886262883"/>
    <n v="8364.5504431314421"/>
    <n v="0"/>
    <n v="0"/>
    <n v="158926.45841949739"/>
    <n v="175219"/>
    <n v="8760.9500000000007"/>
    <n v="0"/>
    <n v="0"/>
    <n v="166458.04999999999"/>
    <n v="8364.5504431314421"/>
    <x v="19"/>
    <n v="8760.9500000000007"/>
    <x v="18"/>
  </r>
  <r>
    <x v="4"/>
    <s v="SMALL BUSINESS DEVELOPMENT"/>
    <s v="PROJECT REVIEW &amp; ANALYSIS"/>
    <s v="IDSBPRAX"/>
    <n v="300"/>
    <n v="14"/>
    <s v="003"/>
    <s v="Burgess"/>
    <s v="Andrew"/>
    <x v="61"/>
    <x v="1"/>
    <s v="3680"/>
    <x v="37"/>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48924"/>
    <n v="18914.593796159523"/>
    <n v="0.1"/>
    <m/>
    <m/>
    <n v="0.9"/>
    <s v="Yes"/>
    <n v="79502"/>
    <n v="29476"/>
    <n v="0.1"/>
    <m/>
    <m/>
    <n v="0.9"/>
    <n v="67838.593796159519"/>
    <n v="6783.8593796159521"/>
    <n v="0"/>
    <n v="0"/>
    <n v="61054.734416543572"/>
    <n v="108978"/>
    <n v="10897.800000000001"/>
    <n v="0"/>
    <n v="0"/>
    <n v="98080.2"/>
    <n v="6783.8593796159521"/>
    <x v="22"/>
    <n v="10897.800000000001"/>
    <x v="22"/>
  </r>
  <r>
    <x v="4"/>
    <s v="SMALL BUSINESS DEVELOPMENT"/>
    <s v="PROJECT REVIEW &amp; ANALYSIS"/>
    <s v="IDSBPRAX"/>
    <n v="300"/>
    <n v="14"/>
    <s v="003"/>
    <s v="Ansuraez"/>
    <s v="Carlos"/>
    <x v="62"/>
    <x v="1"/>
    <s v="812"/>
    <x v="1"/>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87119.350073855021"/>
    <n v="28725.818316100369"/>
    <n v="0.05"/>
    <m/>
    <m/>
    <n v="0.95"/>
    <s v="Yes"/>
    <n v="89150"/>
    <n v="31339"/>
    <n v="0.05"/>
    <m/>
    <m/>
    <n v="0.95"/>
    <n v="115845.16838995539"/>
    <n v="5792.2584194977699"/>
    <n v="0"/>
    <n v="0"/>
    <n v="110052.90997045762"/>
    <n v="120489"/>
    <n v="6024.4500000000007"/>
    <n v="0"/>
    <n v="0"/>
    <n v="114464.54999999999"/>
    <n v="5792.2584194977699"/>
    <x v="19"/>
    <n v="6024.4500000000007"/>
    <x v="18"/>
  </r>
  <r>
    <x v="4"/>
    <s v="SMALL BUSINESS DEVELOPMENT"/>
    <s v="PROJECT REVIEW &amp; ANALYSIS"/>
    <s v="IDSBPRAX"/>
    <n v="300"/>
    <n v="14"/>
    <s v="003"/>
    <s v="Martin"/>
    <s v="Marcia"/>
    <x v="63"/>
    <x v="1"/>
    <s v="725"/>
    <x v="35"/>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108724.40177252557"/>
    <n v="32601.920236336697"/>
    <n v="0.05"/>
    <m/>
    <m/>
    <n v="0.95"/>
    <s v="Yes"/>
    <n v="113148"/>
    <n v="35723"/>
    <n v="0.05"/>
    <m/>
    <m/>
    <n v="0.95"/>
    <n v="141326.32200886228"/>
    <n v="7066.316100443114"/>
    <n v="0"/>
    <n v="0"/>
    <n v="134260.00590841915"/>
    <n v="148871"/>
    <n v="7443.55"/>
    <n v="0"/>
    <n v="0"/>
    <n v="141427.44999999998"/>
    <n v="7066.316100443114"/>
    <x v="19"/>
    <n v="7443.55"/>
    <x v="18"/>
  </r>
  <r>
    <x v="4"/>
    <s v="SMALL BUSINESS DEVELOPMENT"/>
    <s v="PROJECT REVIEW &amp; ANALYSIS"/>
    <s v="IDSBPRAX"/>
    <n v="300"/>
    <n v="14"/>
    <s v="003"/>
    <s v="Fussell"/>
    <s v="Jacqueline"/>
    <x v="64"/>
    <x v="1"/>
    <s v="725"/>
    <x v="35"/>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84820.236336779693"/>
    <n v="28643.870014770975"/>
    <n v="0.05"/>
    <m/>
    <m/>
    <n v="0.95"/>
    <s v="Yes"/>
    <n v="87755"/>
    <n v="31074"/>
    <n v="0.05"/>
    <m/>
    <m/>
    <n v="0.95"/>
    <n v="113464.10635155067"/>
    <n v="5673.2053175775336"/>
    <n v="0"/>
    <n v="0"/>
    <n v="107790.90103397313"/>
    <n v="118829"/>
    <n v="5941.4500000000007"/>
    <n v="0"/>
    <n v="0"/>
    <n v="112887.54999999999"/>
    <n v="5673.2053175775336"/>
    <x v="19"/>
    <n v="5941.4500000000007"/>
    <x v="18"/>
  </r>
  <r>
    <x v="4"/>
    <s v="SMALL BUSINESS DEVELOPMENT"/>
    <s v="PROJECT REVIEW &amp; ANALYSIS"/>
    <s v="IDSBPRAX"/>
    <n v="300"/>
    <n v="14"/>
    <s v="003"/>
    <s v="Caldera"/>
    <s v="Francisco"/>
    <x v="65"/>
    <x v="1"/>
    <s v="725"/>
    <x v="35"/>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81923.190546528596"/>
    <n v="28798.22747415059"/>
    <n v="0.05"/>
    <m/>
    <m/>
    <n v="0.95"/>
    <s v="Yes"/>
    <n v="85844"/>
    <n v="30704"/>
    <n v="0.05"/>
    <m/>
    <m/>
    <n v="0.95"/>
    <n v="110721.41802067918"/>
    <n v="5536.0709010339597"/>
    <n v="0"/>
    <n v="0"/>
    <n v="105185.34711964522"/>
    <n v="116548"/>
    <n v="5827.4000000000005"/>
    <n v="0"/>
    <n v="0"/>
    <n v="110720.59999999999"/>
    <n v="5536.0709010339597"/>
    <x v="23"/>
    <n v="5827.4000000000005"/>
    <x v="18"/>
  </r>
  <r>
    <x v="4"/>
    <s v="SMALL BUSINESS DEVELOPMENT"/>
    <s v="PROJECT REVIEW &amp; ANALYSIS"/>
    <s v="IDSBPRAX"/>
    <n v="300"/>
    <n v="14"/>
    <s v="003"/>
    <s v="Acosta"/>
    <s v="Anthony"/>
    <x v="66"/>
    <x v="1"/>
    <s v="811"/>
    <x v="38"/>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58594.091580502063"/>
    <n v="23924.488921713382"/>
    <n v="0.05"/>
    <m/>
    <m/>
    <n v="0.95"/>
    <s v="Yes"/>
    <n v="60983"/>
    <n v="25890"/>
    <n v="0.05"/>
    <m/>
    <m/>
    <n v="0.95"/>
    <n v="82518.580502215453"/>
    <n v="4125.9290251107732"/>
    <n v="0"/>
    <n v="0"/>
    <n v="78392.651477104679"/>
    <n v="86873"/>
    <n v="4343.6500000000005"/>
    <n v="0"/>
    <n v="0"/>
    <n v="82529.349999999991"/>
    <n v="4125.9290251107732"/>
    <x v="23"/>
    <n v="4343.6500000000005"/>
    <x v="20"/>
  </r>
  <r>
    <x v="4"/>
    <s v="SMALL BUSINESS DEVELOPMENT"/>
    <s v="PROJECT REVIEW &amp; ANALYSIS"/>
    <s v="IDSBPRAX"/>
    <n v="300"/>
    <n v="14"/>
    <s v="003"/>
    <s v="Perez"/>
    <s v="Eric"/>
    <x v="67"/>
    <x v="1"/>
    <s v="1021"/>
    <x v="39"/>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101853.1757754798"/>
    <n v="32120.974889217054"/>
    <n v="0.1"/>
    <m/>
    <m/>
    <n v="0.9"/>
    <s v="Yes"/>
    <n v="103315"/>
    <n v="33911"/>
    <n v="0.1"/>
    <m/>
    <m/>
    <n v="0.9"/>
    <n v="133974.15066469685"/>
    <n v="13397.415066469686"/>
    <n v="0"/>
    <n v="0"/>
    <n v="120576.73559822717"/>
    <n v="137226"/>
    <n v="13722.6"/>
    <n v="0"/>
    <n v="0"/>
    <n v="123503.40000000001"/>
    <n v="13397.415066469686"/>
    <x v="22"/>
    <n v="13722.6"/>
    <x v="22"/>
  </r>
  <r>
    <x v="4"/>
    <s v="SMALL BUSINESS DEVELOPMENT"/>
    <s v="PROJECT REVIEW &amp; ANALYSIS"/>
    <s v="IDSBPRAX"/>
    <n v="300"/>
    <n v="14"/>
    <s v="003"/>
    <s v="Escalante"/>
    <s v="Jhonnatan"/>
    <x v="68"/>
    <x v="1"/>
    <s v="725"/>
    <x v="35"/>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84368.537666174074"/>
    <n v="28653.618906942316"/>
    <n v="0.05"/>
    <m/>
    <m/>
    <n v="0.95"/>
    <s v="Yes"/>
    <n v="87463"/>
    <n v="31017"/>
    <n v="0.05"/>
    <m/>
    <m/>
    <n v="0.95"/>
    <n v="113022.15657311639"/>
    <n v="5651.1078286558195"/>
    <n v="0"/>
    <n v="0"/>
    <n v="107371.04874446057"/>
    <n v="118480"/>
    <n v="5924"/>
    <n v="0"/>
    <n v="0"/>
    <n v="112556"/>
    <n v="5651.1078286558195"/>
    <x v="19"/>
    <n v="5924"/>
    <x v="18"/>
  </r>
  <r>
    <x v="4"/>
    <s v="SMALL BUSINESS DEVELOPMENT"/>
    <s v="CONTRACT CERTIFICATION"/>
    <s v="IDSBCCSX"/>
    <n v="300"/>
    <n v="14"/>
    <s v="005"/>
    <m/>
    <m/>
    <x v="69"/>
    <x v="0"/>
    <s v="3627"/>
    <x v="33"/>
    <s v="SBE/DBE Construction-A&amp;E-Goods &amp; Services, and support SBE Program Advisory Boards and the Living Wage Commission"/>
    <s v="Program Management"/>
    <s v="Yes"/>
    <n v="55548"/>
    <n v="18284"/>
    <n v="0.1"/>
    <m/>
    <m/>
    <n v="0.9"/>
    <s v="Yes"/>
    <n v="90265"/>
    <n v="31559"/>
    <n v="0.1"/>
    <m/>
    <m/>
    <n v="0.9"/>
    <n v="73832"/>
    <n v="7383.2000000000007"/>
    <n v="0"/>
    <n v="0"/>
    <n v="66448.800000000003"/>
    <n v="121824"/>
    <n v="12182.400000000001"/>
    <n v="0"/>
    <n v="0"/>
    <n v="109641.60000000001"/>
    <n v="7383.2000000000007"/>
    <x v="22"/>
    <n v="12182.400000000001"/>
    <x v="22"/>
  </r>
  <r>
    <x v="4"/>
    <s v="SMALL BUSINESS DEVELOPMENT"/>
    <s v="CONTRACT CERTIFICATION"/>
    <s v="IDSBCCSX"/>
    <n v="300"/>
    <n v="14"/>
    <s v="005"/>
    <s v="France"/>
    <s v="Cynthia"/>
    <x v="70"/>
    <x v="1"/>
    <s v="812"/>
    <x v="1"/>
    <s v="SBE/DBE Construction-A&amp;E-Goods &amp; Services, and support SBE Program Advisory Boards and the Living Wage Commission"/>
    <s v="Program Administration"/>
    <s v="Yes"/>
    <n v="82087.187592318849"/>
    <n v="27792.437223042765"/>
    <n v="0.1"/>
    <m/>
    <m/>
    <n v="0.9"/>
    <s v="Yes"/>
    <n v="85384"/>
    <n v="30464"/>
    <n v="0.1"/>
    <m/>
    <m/>
    <n v="0.9"/>
    <n v="109879.62481536162"/>
    <n v="10987.962481536162"/>
    <n v="0"/>
    <n v="0"/>
    <n v="98891.662333825458"/>
    <n v="115848"/>
    <n v="11584.800000000001"/>
    <n v="0"/>
    <n v="0"/>
    <n v="104263.2"/>
    <n v="10987.962481536162"/>
    <x v="22"/>
    <n v="11584.800000000001"/>
    <x v="22"/>
  </r>
  <r>
    <x v="4"/>
    <s v="SMALL BUSINESS DEVELOPMENT"/>
    <s v="CONTRACT CERTIFICATION"/>
    <s v="IDSBCCSX"/>
    <n v="300"/>
    <n v="14"/>
    <s v="005"/>
    <m/>
    <m/>
    <x v="71"/>
    <x v="0"/>
    <s v="3620"/>
    <x v="40"/>
    <s v="SBE/DBE Construction-A&amp;E-Goods &amp; Services, and support SBE Program Advisory Boards and the Living Wage Commission"/>
    <s v="Program Administration"/>
    <s v="Yes"/>
    <n v="42298"/>
    <n v="16984.561299852288"/>
    <n v="0.1"/>
    <m/>
    <m/>
    <n v="0.9"/>
    <s v="Yes"/>
    <n v="68735"/>
    <n v="27391"/>
    <n v="0.1"/>
    <m/>
    <m/>
    <n v="0.9"/>
    <n v="59282.561299852285"/>
    <n v="5928.2561299852287"/>
    <n v="0"/>
    <n v="0"/>
    <n v="53354.305169867061"/>
    <n v="96126"/>
    <n v="9612.6"/>
    <n v="0"/>
    <n v="0"/>
    <n v="86513.400000000009"/>
    <n v="5928.2561299852287"/>
    <x v="22"/>
    <n v="9612.6"/>
    <x v="22"/>
  </r>
  <r>
    <x v="4"/>
    <s v="SMALL BUSINESS DEVELOPMENT"/>
    <s v="CONTRACT CERTIFICATION"/>
    <s v="IDSBCCSX"/>
    <n v="300"/>
    <n v="14"/>
    <s v="005"/>
    <s v="Dabney"/>
    <s v="Rokeishanik"/>
    <x v="72"/>
    <x v="1"/>
    <s v="3626"/>
    <x v="41"/>
    <s v="SBE/DBE Construction-A&amp;E-Goods &amp; Services, and support SBE Program Advisory Boards and the Living Wage Commission"/>
    <s v="Program Administration"/>
    <s v="Yes"/>
    <n v="69384.490398818132"/>
    <n v="26075.036927621793"/>
    <n v="0.1"/>
    <m/>
    <m/>
    <n v="0.9"/>
    <s v="Yes"/>
    <n v="71427"/>
    <n v="27912"/>
    <n v="0.1"/>
    <m/>
    <m/>
    <n v="0.9"/>
    <n v="95459.527326439929"/>
    <n v="9545.9527326439929"/>
    <n v="0"/>
    <n v="0"/>
    <n v="85913.574593795944"/>
    <n v="99339"/>
    <n v="9933.9000000000015"/>
    <n v="0"/>
    <n v="0"/>
    <n v="89405.1"/>
    <n v="9545.9527326439929"/>
    <x v="22"/>
    <n v="9933.9000000000015"/>
    <x v="23"/>
  </r>
  <r>
    <x v="4"/>
    <s v="SMALL BUSINESS DEVELOPMENT"/>
    <s v="CONTRACT CERTIFICATION"/>
    <s v="IDSBCCSX"/>
    <n v="300"/>
    <n v="14"/>
    <s v="005"/>
    <s v="Hernandez"/>
    <s v="Viky"/>
    <x v="73"/>
    <x v="1"/>
    <s v="3626"/>
    <x v="41"/>
    <s v="SBE/DBE Construction-A&amp;E-Goods &amp; Services, and support SBE Program Advisory Boards and the Living Wage Commission"/>
    <s v="Program Administration"/>
    <s v="Yes"/>
    <n v="77109.128508123875"/>
    <n v="27189.660265878807"/>
    <n v="0.1"/>
    <m/>
    <m/>
    <n v="0.9"/>
    <s v="Yes"/>
    <n v="79814"/>
    <n v="29375"/>
    <n v="0.1"/>
    <m/>
    <m/>
    <n v="0.9"/>
    <n v="104298.78877400268"/>
    <n v="10429.878877400268"/>
    <n v="0"/>
    <n v="0"/>
    <n v="93868.909896602418"/>
    <n v="109189"/>
    <n v="10918.900000000001"/>
    <n v="0"/>
    <n v="0"/>
    <n v="98270.1"/>
    <n v="10429.878877400268"/>
    <x v="22"/>
    <n v="10918.900000000001"/>
    <x v="23"/>
  </r>
  <r>
    <x v="4"/>
    <s v="SMALL BUSINESS DEVELOPMENT"/>
    <s v="CONTRACT CERTIFICATION"/>
    <s v="IDSBCCSX"/>
    <n v="300"/>
    <n v="14"/>
    <s v="005"/>
    <s v="Miller"/>
    <s v="Alexandria"/>
    <x v="74"/>
    <x v="1"/>
    <s v="3625"/>
    <x v="42"/>
    <s v="SBE/DBE Construction-A&amp;E-Goods &amp; Services, and support SBE Program Advisory Boards and the Living Wage Commission"/>
    <s v="Program Administration"/>
    <s v="Yes"/>
    <n v="55175.480059084053"/>
    <n v="23341.180206794623"/>
    <n v="0.1"/>
    <m/>
    <m/>
    <n v="0.9"/>
    <s v="Yes"/>
    <n v="57733"/>
    <n v="25261"/>
    <n v="0.1"/>
    <m/>
    <m/>
    <n v="0.9"/>
    <n v="78516.660265878672"/>
    <n v="7851.6660265878672"/>
    <n v="0"/>
    <n v="0"/>
    <n v="70664.994239290812"/>
    <n v="82994"/>
    <n v="8299.4"/>
    <n v="0"/>
    <n v="0"/>
    <n v="74694.600000000006"/>
    <n v="7851.6660265878672"/>
    <x v="22"/>
    <n v="8299.4"/>
    <x v="24"/>
  </r>
  <r>
    <x v="4"/>
    <s v="SMALL BUSINESS DEVELOPMENT"/>
    <s v="CONTRACT CERTIFICATION"/>
    <s v="IDSBCCSX"/>
    <n v="300"/>
    <n v="14"/>
    <s v="005"/>
    <s v="Avila"/>
    <s v="Carolina"/>
    <x v="75"/>
    <x v="1"/>
    <s v="3625"/>
    <x v="42"/>
    <s v="SBE/DBE Construction-A&amp;E-Goods &amp; Services, and support SBE Program Advisory Boards and the Living Wage Commission"/>
    <s v="Program Administration"/>
    <s v="Yes"/>
    <n v="53391.432791728075"/>
    <n v="23281.463810930516"/>
    <n v="0.1"/>
    <m/>
    <m/>
    <n v="0.9"/>
    <s v="Yes"/>
    <n v="55643"/>
    <n v="24856"/>
    <n v="0.1"/>
    <m/>
    <m/>
    <n v="0.9"/>
    <n v="76672.896602658584"/>
    <n v="7667.2896602658584"/>
    <n v="0"/>
    <n v="0"/>
    <n v="69005.606942392726"/>
    <n v="80499"/>
    <n v="8049.9000000000005"/>
    <n v="0"/>
    <n v="0"/>
    <n v="72449.100000000006"/>
    <n v="7667.2896602658584"/>
    <x v="22"/>
    <n v="8049.9000000000005"/>
    <x v="22"/>
  </r>
  <r>
    <x v="4"/>
    <s v="SMALL BUSINESS DEVELOPMENT"/>
    <s v="CONTRACT CERTIFICATION"/>
    <s v="IDSBCCSX"/>
    <n v="300"/>
    <n v="14"/>
    <s v="005"/>
    <m/>
    <m/>
    <x v="76"/>
    <x v="0"/>
    <s v="3625"/>
    <x v="42"/>
    <s v="SBE/DBE Construction-A&amp;E-Goods &amp; Services, and support SBE Program Advisory Boards and the Living Wage Commission"/>
    <s v="Program Administration"/>
    <s v="Yes"/>
    <n v="35601"/>
    <n v="17558.36779911373"/>
    <n v="0.1"/>
    <m/>
    <m/>
    <n v="0.9"/>
    <s v="Yes"/>
    <n v="57852"/>
    <n v="25284"/>
    <n v="0.1"/>
    <m/>
    <m/>
    <n v="0.9"/>
    <n v="53159.36779911373"/>
    <n v="5315.9367799113734"/>
    <n v="0"/>
    <n v="0"/>
    <n v="47843.431019202355"/>
    <n v="83136"/>
    <n v="8313.6"/>
    <n v="0"/>
    <n v="0"/>
    <n v="74822.400000000009"/>
    <n v="5315.9367799113734"/>
    <x v="22"/>
    <n v="8313.6"/>
    <x v="22"/>
  </r>
  <r>
    <x v="4"/>
    <s v="SMALL BUSINESS DEVELOPMENT"/>
    <s v="CONTRACT CERTIFICATION"/>
    <s v="IDSBCCSX"/>
    <n v="300"/>
    <n v="14"/>
    <s v="005"/>
    <s v="Louis"/>
    <s v="Stacy"/>
    <x v="77"/>
    <x v="1"/>
    <s v="3626"/>
    <x v="41"/>
    <s v="SBE/DBE Construction-A&amp;E-Goods &amp; Services, and support SBE Program Advisory Boards and the Living Wage Commission"/>
    <s v="Program Administration"/>
    <s v="Yes"/>
    <n v="67587.444608567035"/>
    <n v="25743.574593796093"/>
    <n v="0.1"/>
    <m/>
    <m/>
    <n v="0.9"/>
    <s v="Yes"/>
    <n v="70231"/>
    <n v="27681"/>
    <n v="0.1"/>
    <m/>
    <m/>
    <n v="0.9"/>
    <n v="93331.019202363124"/>
    <n v="9333.1019202363132"/>
    <n v="0"/>
    <n v="0"/>
    <n v="83997.917282126815"/>
    <n v="97912"/>
    <n v="9791.2000000000007"/>
    <n v="0"/>
    <n v="0"/>
    <n v="88120.8"/>
    <n v="9333.1019202363132"/>
    <x v="22"/>
    <n v="9791.2000000000007"/>
    <x v="22"/>
  </r>
  <r>
    <x v="4"/>
    <s v="SMALL BUSINESS DEVELOPMENT"/>
    <s v="CONTRACT CERTIFICATION"/>
    <s v="IDSBCCSX"/>
    <n v="300"/>
    <n v="14"/>
    <s v="005"/>
    <s v="Anderson"/>
    <s v="Chartez"/>
    <x v="78"/>
    <x v="1"/>
    <s v="3625"/>
    <x v="42"/>
    <s v="SBE/DBE Construction-A&amp;E-Goods &amp; Services, and support SBE Program Advisory Boards and the Living Wage Commission"/>
    <s v="Program Administration"/>
    <s v="Yes"/>
    <n v="63187.444608567042"/>
    <n v="24847.401772525787"/>
    <n v="0.1"/>
    <m/>
    <m/>
    <n v="0.9"/>
    <s v="Yes"/>
    <n v="65915"/>
    <n v="26845"/>
    <n v="0.1"/>
    <m/>
    <m/>
    <n v="0.9"/>
    <n v="88034.846381092822"/>
    <n v="8803.484638109283"/>
    <n v="0"/>
    <n v="0"/>
    <n v="79231.361742983543"/>
    <n v="92760"/>
    <n v="9276"/>
    <n v="0"/>
    <n v="0"/>
    <n v="83484"/>
    <n v="8803.484638109283"/>
    <x v="22"/>
    <n v="9276"/>
    <x v="22"/>
  </r>
  <r>
    <x v="4"/>
    <s v="SMALL BUSINESS DEVELOPMENT"/>
    <s v="CONTRACT CERTIFICATION"/>
    <s v="IDSBCCSX"/>
    <n v="300"/>
    <n v="14"/>
    <s v="005"/>
    <s v="Feliciano"/>
    <s v="Erika"/>
    <x v="79"/>
    <x v="1"/>
    <s v="3625"/>
    <x v="42"/>
    <s v="SBE/DBE Construction-A&amp;E-Goods &amp; Services, and support SBE Program Advisory Boards and the Living Wage Commission"/>
    <s v="Program Administration"/>
    <s v="Yes"/>
    <n v="53391.432791728075"/>
    <n v="23957.902511078224"/>
    <n v="0.1"/>
    <m/>
    <m/>
    <n v="0.9"/>
    <s v="Yes"/>
    <n v="55643"/>
    <n v="24856"/>
    <n v="0.1"/>
    <m/>
    <m/>
    <n v="0.9"/>
    <n v="77349.335302806299"/>
    <n v="7734.9335302806303"/>
    <n v="0"/>
    <n v="0"/>
    <n v="69614.401772525671"/>
    <n v="80499"/>
    <n v="8049.9000000000005"/>
    <n v="0"/>
    <n v="0"/>
    <n v="72449.100000000006"/>
    <n v="7734.9335302806303"/>
    <x v="22"/>
    <n v="8049.9000000000005"/>
    <x v="22"/>
  </r>
  <r>
    <x v="4"/>
    <s v="SMALL BUSINESS DEVELOPMENT"/>
    <s v="CONTRACT CERTIFICATION"/>
    <s v="IDSBCCSX"/>
    <n v="300"/>
    <n v="14"/>
    <s v="005"/>
    <s v="Hamlin"/>
    <s v="Jasmin"/>
    <x v="80"/>
    <x v="1"/>
    <s v="3626"/>
    <x v="41"/>
    <s v="SBE/DBE Construction-A&amp;E-Goods &amp; Services, and support SBE Program Advisory Boards and the Living Wage Commission"/>
    <s v="Program Administration"/>
    <s v="Yes"/>
    <n v="63819.497784342522"/>
    <n v="25347.119645494768"/>
    <n v="0.1"/>
    <m/>
    <m/>
    <n v="0.9"/>
    <s v="Yes"/>
    <n v="66576"/>
    <n v="26973"/>
    <n v="0.1"/>
    <m/>
    <m/>
    <n v="0.9"/>
    <n v="89166.617429837293"/>
    <n v="8916.6617429837297"/>
    <n v="0"/>
    <n v="0"/>
    <n v="80249.955686853573"/>
    <n v="93549"/>
    <n v="9354.9"/>
    <n v="0"/>
    <n v="0"/>
    <n v="84194.1"/>
    <n v="8916.6617429837297"/>
    <x v="22"/>
    <n v="9354.9"/>
    <x v="24"/>
  </r>
  <r>
    <x v="4"/>
    <s v="SMALL BUSINESS DEVELOPMENT"/>
    <s v="CONTRACT MONITORING &amp; COMP"/>
    <s v="IDSBCMCX"/>
    <n v="300"/>
    <n v="14"/>
    <s v="002"/>
    <s v="Shabbat"/>
    <s v="Ronnie"/>
    <x v="81"/>
    <x v="1"/>
    <s v="3623"/>
    <x v="43"/>
    <s v="SBE/DBE Construction-A&amp;E-Goods &amp; Services, Wage and Workforce Programs, County’s Debarment Proceedings, and support SBE Program Advisory Boards and the Living Wage Commission"/>
    <s v="Program Compliance"/>
    <s v="Yes"/>
    <n v="48403.249630723658"/>
    <n v="22537.813884785763"/>
    <n v="0.1"/>
    <m/>
    <m/>
    <n v="0.9"/>
    <s v="Yes"/>
    <n v="50566"/>
    <n v="23873"/>
    <n v="0.1"/>
    <m/>
    <m/>
    <n v="0.9"/>
    <n v="70941.063515509421"/>
    <n v="7094.1063515509422"/>
    <n v="0"/>
    <n v="0"/>
    <n v="63846.957163958483"/>
    <n v="74439"/>
    <n v="7443.9000000000005"/>
    <n v="0"/>
    <n v="0"/>
    <n v="66995.100000000006"/>
    <n v="7094.1063515509422"/>
    <x v="22"/>
    <n v="7443.9000000000005"/>
    <x v="22"/>
  </r>
  <r>
    <x v="4"/>
    <s v="SMALL BUSINESS DEVELOPMENT"/>
    <s v="CONTRACT MONITORING &amp; COMP"/>
    <s v="IDSBCMCX"/>
    <n v="300"/>
    <n v="14"/>
    <s v="002"/>
    <s v="Zarate"/>
    <s v="Belkis"/>
    <x v="82"/>
    <x v="1"/>
    <s v="3624"/>
    <x v="44"/>
    <s v="SBE/DBE Construction-A&amp;E-Goods &amp; Services, Wage and Workforce Programs, County’s Debarment Proceedings, and support SBE Program Advisory Boards and the Living Wage Commission"/>
    <s v="Program Compliance"/>
    <s v="Yes"/>
    <n v="91611.867060561068"/>
    <n v="29435.251107828579"/>
    <n v="0.05"/>
    <m/>
    <m/>
    <n v="0.95"/>
    <s v="Yes"/>
    <n v="91812"/>
    <n v="31559"/>
    <n v="0.05"/>
    <m/>
    <m/>
    <n v="0.95"/>
    <n v="121047.11816838964"/>
    <n v="6052.3559084194821"/>
    <n v="0"/>
    <n v="0"/>
    <n v="114994.76225997016"/>
    <n v="123371"/>
    <n v="6168.55"/>
    <n v="0"/>
    <n v="0"/>
    <n v="117202.45"/>
    <n v="6052.3559084194821"/>
    <x v="19"/>
    <n v="6168.55"/>
    <x v="18"/>
  </r>
  <r>
    <x v="4"/>
    <s v="SMALL BUSINESS DEVELOPMENT"/>
    <s v="CONTRACT MONITORING &amp; COMP"/>
    <s v="IDSBCMCX"/>
    <n v="300"/>
    <n v="14"/>
    <s v="002"/>
    <m/>
    <m/>
    <x v="83"/>
    <x v="0"/>
    <s v="3621"/>
    <x v="45"/>
    <s v="SBE/DBE Construction-A&amp;E-Goods &amp; Services, Wage and Workforce Programs, County’s Debarment Proceedings, and support SBE Program Advisory Boards and the Living Wage Commission"/>
    <s v="Program Compliance"/>
    <s v="Yes"/>
    <n v="42298"/>
    <n v="16599.480059084191"/>
    <n v="0.1"/>
    <m/>
    <m/>
    <n v="0.9"/>
    <s v="Yes"/>
    <n v="68735"/>
    <n v="27391"/>
    <n v="0.1"/>
    <m/>
    <m/>
    <n v="0.9"/>
    <n v="58897.480059084191"/>
    <n v="5889.7480059084191"/>
    <n v="0"/>
    <n v="0"/>
    <n v="53007.732053175772"/>
    <n v="96126"/>
    <n v="9612.6"/>
    <n v="0"/>
    <n v="0"/>
    <n v="86513.400000000009"/>
    <n v="5889.7480059084191"/>
    <x v="22"/>
    <n v="9612.6"/>
    <x v="22"/>
  </r>
  <r>
    <x v="4"/>
    <s v="SMALL BUSINESS DEVELOPMENT"/>
    <s v="CONTRACT MONITORING &amp; COMP"/>
    <s v="IDSBCMCX"/>
    <n v="300"/>
    <n v="14"/>
    <s v="002"/>
    <s v="Hidalgo-Gato"/>
    <s v="Alice"/>
    <x v="84"/>
    <x v="1"/>
    <s v="3627"/>
    <x v="33"/>
    <s v="SBE/DBE Construction-A&amp;E-Goods &amp; Services, Wage and Workforce Programs, County’s Debarment Proceedings, and support SBE Program Advisory Boards and the Living Wage Commission"/>
    <s v="Program Management"/>
    <s v="Yes"/>
    <n v="134262.22599704543"/>
    <n v="36464.813884785726"/>
    <n v="0.05"/>
    <m/>
    <m/>
    <n v="0.95"/>
    <s v="Yes"/>
    <n v="135535"/>
    <n v="39931"/>
    <n v="0.05"/>
    <m/>
    <m/>
    <n v="0.95"/>
    <n v="170727.03988183115"/>
    <n v="8536.3519940915576"/>
    <n v="0"/>
    <n v="0"/>
    <n v="162190.68788773959"/>
    <n v="175466"/>
    <n v="8773.3000000000011"/>
    <n v="0"/>
    <n v="0"/>
    <n v="166692.69999999998"/>
    <n v="8536.3519940915576"/>
    <x v="19"/>
    <n v="8773.3000000000011"/>
    <x v="18"/>
  </r>
  <r>
    <x v="4"/>
    <s v="SMALL BUSINESS DEVELOPMENT"/>
    <s v="CONTRACT MONITORING &amp; COMP"/>
    <s v="IDSBCMCX"/>
    <n v="300"/>
    <n v="14"/>
    <s v="002"/>
    <s v="Vera"/>
    <s v="Meisel"/>
    <x v="85"/>
    <x v="1"/>
    <s v="3624"/>
    <x v="44"/>
    <s v="SBE/DBE Construction-A&amp;E-Goods &amp; Services, Wage and Workforce Programs, County’s Debarment Proceedings, and support SBE Program Advisory Boards and the Living Wage Commission"/>
    <s v="Program Compliance"/>
    <s v="Yes"/>
    <n v="63049.335302806336"/>
    <n v="25353.618906942327"/>
    <n v="0.1"/>
    <m/>
    <m/>
    <n v="0.9"/>
    <s v="Yes"/>
    <n v="64940"/>
    <n v="26656"/>
    <n v="0.1"/>
    <m/>
    <m/>
    <n v="0.9"/>
    <n v="88402.954209748656"/>
    <n v="8840.2954209748659"/>
    <n v="0"/>
    <n v="0"/>
    <n v="79562.658788773799"/>
    <n v="91596"/>
    <n v="9159.6"/>
    <n v="0"/>
    <n v="0"/>
    <n v="82436.400000000009"/>
    <n v="8840.2954209748659"/>
    <x v="22"/>
    <n v="9159.6"/>
    <x v="22"/>
  </r>
  <r>
    <x v="4"/>
    <s v="SMALL BUSINESS DEVELOPMENT"/>
    <s v="CONTRACT MONITORING &amp; COMP"/>
    <s v="IDSBCMCX"/>
    <n v="300"/>
    <n v="14"/>
    <s v="002"/>
    <s v="Forte"/>
    <s v="Catherine"/>
    <x v="86"/>
    <x v="1"/>
    <s v="3624"/>
    <x v="44"/>
    <s v="SBE/DBE Construction-A&amp;E-Goods &amp; Services, Wage and Workforce Programs, County’s Debarment Proceedings, and support SBE Program Advisory Boards and the Living Wage Commission"/>
    <s v="Program Compliance"/>
    <s v="Yes"/>
    <n v="90516.867060561068"/>
    <n v="29355.521418020602"/>
    <n v="0.05"/>
    <m/>
    <m/>
    <n v="0.95"/>
    <s v="Yes"/>
    <n v="90718"/>
    <n v="31475"/>
    <n v="0.05"/>
    <m/>
    <m/>
    <n v="0.95"/>
    <n v="119872.38847858168"/>
    <n v="5993.6194239290844"/>
    <n v="0"/>
    <n v="0"/>
    <n v="113878.76905465258"/>
    <n v="122193"/>
    <n v="6109.6500000000005"/>
    <n v="0"/>
    <n v="0"/>
    <n v="116083.34999999999"/>
    <n v="5993.6194239290844"/>
    <x v="19"/>
    <n v="6109.6500000000005"/>
    <x v="18"/>
  </r>
  <r>
    <x v="4"/>
    <s v="SMALL BUSINESS DEVELOPMENT"/>
    <s v="CONTRACT MONITORING &amp; COMP"/>
    <s v="IDSBCMCX"/>
    <n v="300"/>
    <n v="14"/>
    <s v="002"/>
    <m/>
    <m/>
    <x v="87"/>
    <x v="0"/>
    <s v="3623"/>
    <x v="43"/>
    <s v="SBE/DBE Construction-A&amp;E-Goods &amp; Services, Wage and Workforce Programs, County’s Debarment Proceedings, and support SBE Program Advisory Boards and the Living Wage Commission"/>
    <s v="Program Compliance"/>
    <s v="Yes"/>
    <n v="35601"/>
    <n v="15720.701624815358"/>
    <n v="0.05"/>
    <m/>
    <m/>
    <n v="0.95"/>
    <s v="Yes"/>
    <n v="57852"/>
    <n v="25284"/>
    <n v="0.05"/>
    <m/>
    <m/>
    <n v="0.95"/>
    <n v="51321.70162481536"/>
    <n v="2566.085081240768"/>
    <n v="0"/>
    <n v="0"/>
    <n v="48755.616543574586"/>
    <n v="83136"/>
    <n v="4156.8"/>
    <n v="0"/>
    <n v="0"/>
    <n v="78979.199999999997"/>
    <n v="2566.085081240768"/>
    <x v="19"/>
    <n v="4156.8"/>
    <x v="18"/>
  </r>
  <r>
    <x v="4"/>
    <s v="SMALL BUSINESS DEVELOPMENT"/>
    <s v="CONTRACT MONITORING &amp; COMP"/>
    <s v="IDSBCMCX"/>
    <n v="300"/>
    <n v="14"/>
    <s v="002"/>
    <m/>
    <m/>
    <x v="88"/>
    <x v="0"/>
    <s v="3623"/>
    <x v="43"/>
    <s v="SBE/DBE Construction-A&amp;E-Goods &amp; Services, Wage and Workforce Programs, County’s Debarment Proceedings, and support SBE Program Advisory Boards and the Living Wage Commission"/>
    <s v="Program Compliance"/>
    <s v="Yes"/>
    <n v="35601"/>
    <n v="15788.943870014766"/>
    <n v="0.05"/>
    <m/>
    <m/>
    <n v="0.95"/>
    <s v="Yes"/>
    <n v="57852"/>
    <n v="25284"/>
    <n v="0.05"/>
    <m/>
    <m/>
    <n v="0.95"/>
    <n v="51389.943870014766"/>
    <n v="2569.4971935007384"/>
    <n v="0"/>
    <n v="0"/>
    <n v="48820.446676514024"/>
    <n v="83136"/>
    <n v="4156.8"/>
    <n v="0"/>
    <n v="0"/>
    <n v="78979.199999999997"/>
    <n v="2569.4971935007384"/>
    <x v="19"/>
    <n v="4156.8"/>
    <x v="18"/>
  </r>
  <r>
    <x v="4"/>
    <s v="SMALL BUSINESS DEVELOPMENT"/>
    <s v="CONTRACT MONITORING &amp; COMP"/>
    <s v="IDSBCMCX"/>
    <n v="300"/>
    <n v="14"/>
    <s v="002"/>
    <m/>
    <m/>
    <x v="89"/>
    <x v="0"/>
    <s v="3623"/>
    <x v="43"/>
    <s v="SBE/DBE Construction-A&amp;E-Goods &amp; Services, Wage and Workforce Programs, County’s Debarment Proceedings, and support SBE Program Advisory Boards and the Living Wage Commission"/>
    <s v="Program Compliance"/>
    <s v="Yes"/>
    <n v="35601"/>
    <n v="16104.15805022156"/>
    <n v="0.05"/>
    <m/>
    <m/>
    <n v="0.95"/>
    <s v="Yes"/>
    <n v="57852"/>
    <n v="25284"/>
    <n v="0.05"/>
    <m/>
    <m/>
    <n v="0.95"/>
    <n v="51705.158050221558"/>
    <n v="2585.2579025110781"/>
    <n v="0"/>
    <n v="0"/>
    <n v="49119.900147710476"/>
    <n v="83136"/>
    <n v="4156.8"/>
    <n v="0"/>
    <n v="0"/>
    <n v="78979.199999999997"/>
    <n v="2585.2579025110781"/>
    <x v="19"/>
    <n v="4156.8"/>
    <x v="18"/>
  </r>
  <r>
    <x v="4"/>
    <s v="SMALL BUSINESS DEVELOPMENT"/>
    <s v="CONTRACT MONITORING &amp; COMP"/>
    <s v="IDSBCMCX"/>
    <n v="300"/>
    <n v="14"/>
    <s v="002"/>
    <s v="Mane Leyva"/>
    <s v="Leonardo"/>
    <x v="90"/>
    <x v="1"/>
    <s v="3623"/>
    <x v="43"/>
    <s v="SBE/DBE Construction-A&amp;E-Goods &amp; Services, Wage and Workforce Programs, County’s Debarment Proceedings, and support SBE Program Advisory Boards and the Living Wage Commission"/>
    <s v="Program Compliance"/>
    <s v="Yes"/>
    <n v="50848.596750369143"/>
    <n v="23049.630723781331"/>
    <n v="0.1"/>
    <m/>
    <m/>
    <n v="0.9"/>
    <s v="Yes"/>
    <n v="52943"/>
    <n v="24333"/>
    <n v="0.15"/>
    <m/>
    <m/>
    <n v="0.85"/>
    <n v="73898.227474150481"/>
    <n v="7389.8227474150481"/>
    <n v="0"/>
    <n v="0"/>
    <n v="66508.404726735433"/>
    <n v="77276"/>
    <n v="11591.4"/>
    <n v="0"/>
    <n v="0"/>
    <n v="65684.599999999991"/>
    <n v="7389.8227474150481"/>
    <x v="22"/>
    <n v="11591.4"/>
    <x v="25"/>
  </r>
  <r>
    <x v="4"/>
    <s v="SMALL BUSINESS DEVELOPMENT"/>
    <s v="CONTRACT MONITORING &amp; COMP"/>
    <s v="IDSBCMCX"/>
    <n v="300"/>
    <n v="14"/>
    <s v="002"/>
    <m/>
    <m/>
    <x v="91"/>
    <x v="0"/>
    <s v="3624"/>
    <x v="44"/>
    <s v="SBE/DBE Construction-A&amp;E-Goods &amp; Services, Wage and Workforce Programs, County’s Debarment Proceedings, and support SBE Program Advisory Boards and the Living Wage Commission"/>
    <s v="Program Compliance"/>
    <s v="Yes"/>
    <n v="42703"/>
    <n v="16982.694239290988"/>
    <n v="0.05"/>
    <m/>
    <m/>
    <n v="0.95"/>
    <s v="Yes"/>
    <n v="69393"/>
    <n v="27518"/>
    <n v="0.1"/>
    <m/>
    <m/>
    <n v="0.9"/>
    <n v="59685.694239290984"/>
    <n v="2984.2847119645494"/>
    <n v="0"/>
    <n v="0"/>
    <n v="56701.409527326432"/>
    <n v="96911"/>
    <n v="9691.1"/>
    <n v="0"/>
    <n v="0"/>
    <n v="87219.900000000009"/>
    <n v="2984.2847119645494"/>
    <x v="19"/>
    <n v="9691.1"/>
    <x v="22"/>
  </r>
  <r>
    <x v="4"/>
    <s v="SMALL BUSINESS DEVELOPMENT"/>
    <s v="POLICY &amp; OPERATIONS MGMT"/>
    <s v="IDSBPOMX"/>
    <n v="300"/>
    <n v="14"/>
    <s v="000"/>
    <m/>
    <m/>
    <x v="92"/>
    <x v="0"/>
    <s v="811"/>
    <x v="38"/>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35601"/>
    <n v="15972.548005908413"/>
    <n v="0.05"/>
    <m/>
    <m/>
    <n v="0.95"/>
    <s v="Yes"/>
    <n v="57852"/>
    <n v="25284"/>
    <n v="0.05"/>
    <m/>
    <m/>
    <n v="0.95"/>
    <n v="51573.548005908415"/>
    <n v="2578.6774002954207"/>
    <n v="0"/>
    <n v="0"/>
    <n v="48994.870605612989"/>
    <n v="83136"/>
    <n v="4156.8"/>
    <n v="0"/>
    <n v="0"/>
    <n v="78979.199999999997"/>
    <n v="2578.6774002954207"/>
    <x v="19"/>
    <n v="4156.8"/>
    <x v="18"/>
  </r>
  <r>
    <x v="4"/>
    <s v="SMALL BUSINESS DEVELOPMENT"/>
    <s v="POLICY &amp; OPERATIONS MGMT"/>
    <s v="IDSBPOMX"/>
    <n v="300"/>
    <n v="14"/>
    <s v="000"/>
    <m/>
    <m/>
    <x v="93"/>
    <x v="0"/>
    <s v="290"/>
    <x v="46"/>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45950"/>
    <n v="17693.800590841947"/>
    <n v="0.05"/>
    <m/>
    <m/>
    <n v="0.95"/>
    <s v="Yes"/>
    <n v="74668"/>
    <n v="28540"/>
    <n v="0.05"/>
    <m/>
    <m/>
    <n v="0.95"/>
    <n v="63643.800590841944"/>
    <n v="3182.1900295420974"/>
    <n v="0"/>
    <n v="0"/>
    <n v="60461.610561299844"/>
    <n v="103208"/>
    <n v="5160.4000000000005"/>
    <n v="0"/>
    <n v="0"/>
    <n v="98047.599999999991"/>
    <n v="3182.1900295420974"/>
    <x v="19"/>
    <n v="5160.4000000000005"/>
    <x v="18"/>
  </r>
  <r>
    <x v="4"/>
    <s v="SMALL BUSINESS DEVELOPMENT"/>
    <s v="POLICY &amp; OPERATIONS MGMT"/>
    <s v="IDSBPOMX"/>
    <n v="300"/>
    <n v="14"/>
    <s v="000"/>
    <s v="Siewnarine"/>
    <s v="Rossi"/>
    <x v="94"/>
    <x v="1"/>
    <s v="3627"/>
    <x v="33"/>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86670.187592318835"/>
    <n v="28744.608567208197"/>
    <n v="0.05"/>
    <m/>
    <m/>
    <n v="0.95"/>
    <s v="Yes"/>
    <n v="90530"/>
    <n v="31437"/>
    <n v="0.05"/>
    <m/>
    <m/>
    <n v="0.95"/>
    <n v="115414.79615952703"/>
    <n v="5770.7398079763516"/>
    <n v="0"/>
    <n v="0"/>
    <n v="109644.05635155068"/>
    <n v="121967"/>
    <n v="6098.35"/>
    <n v="0"/>
    <n v="0"/>
    <n v="115868.65"/>
    <n v="5770.7398079763516"/>
    <x v="19"/>
    <n v="6098.35"/>
    <x v="18"/>
  </r>
  <r>
    <x v="4"/>
    <s v="SMALL BUSINESS DEVELOPMENT"/>
    <s v="POLICY &amp; OPERATIONS MGMT"/>
    <s v="IDSBPOMX"/>
    <n v="300"/>
    <n v="14"/>
    <s v="000"/>
    <s v="Anderson"/>
    <s v="Alecia"/>
    <x v="95"/>
    <x v="1"/>
    <s v="3628"/>
    <x v="31"/>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105629.1285081238"/>
    <n v="31809.106351550879"/>
    <n v="0.05"/>
    <m/>
    <m/>
    <n v="0.95"/>
    <s v="Yes"/>
    <n v="105739"/>
    <n v="34275"/>
    <n v="0.05"/>
    <m/>
    <m/>
    <n v="0.95"/>
    <n v="137438.23485967467"/>
    <n v="6871.9117429837343"/>
    <n v="0"/>
    <n v="0"/>
    <n v="130566.32311669094"/>
    <n v="140014"/>
    <n v="7000.7000000000007"/>
    <n v="0"/>
    <n v="0"/>
    <n v="133013.29999999999"/>
    <n v="6871.9117429837343"/>
    <x v="19"/>
    <n v="7000.7000000000007"/>
    <x v="18"/>
  </r>
  <r>
    <x v="4"/>
    <s v="SMALL BUSINESS DEVELOPMENT"/>
    <s v="POLICY &amp; OPERATIONS MGMT"/>
    <s v="IDSBPOMX"/>
    <n v="300"/>
    <n v="14"/>
    <s v="000"/>
    <s v="Bello"/>
    <s v="Marielena"/>
    <x v="96"/>
    <x v="1"/>
    <s v="3666"/>
    <x v="47"/>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50504.135893648323"/>
    <n v="23275.480059084133"/>
    <n v="0.1"/>
    <m/>
    <m/>
    <n v="0.9"/>
    <s v="Yes"/>
    <n v="52047"/>
    <n v="24160"/>
    <n v="0.1"/>
    <m/>
    <m/>
    <n v="0.9"/>
    <n v="73779.615952732449"/>
    <n v="7377.9615952732456"/>
    <n v="0"/>
    <n v="0"/>
    <n v="66401.654357459207"/>
    <n v="76207"/>
    <n v="7620.7000000000007"/>
    <n v="0"/>
    <n v="0"/>
    <n v="68586.3"/>
    <n v="7377.9615952732456"/>
    <x v="22"/>
    <n v="7620.7000000000007"/>
    <x v="22"/>
  </r>
  <r>
    <x v="4"/>
    <s v="SMALL BUSINESS DEVELOPMENT"/>
    <s v="POLICY &amp; OPERATIONS MGMT"/>
    <s v="IDSBPOMX"/>
    <n v="300"/>
    <n v="14"/>
    <s v="000"/>
    <s v="Jean"/>
    <s v="Michou"/>
    <x v="97"/>
    <x v="1"/>
    <s v="3667"/>
    <x v="30"/>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73968.094534711767"/>
    <n v="27103.545051698602"/>
    <n v="0.1"/>
    <m/>
    <m/>
    <n v="0.9"/>
    <s v="Yes"/>
    <n v="76872"/>
    <n v="28966"/>
    <n v="0.1"/>
    <m/>
    <m/>
    <n v="0.9"/>
    <n v="101071.63958641037"/>
    <n v="10107.163958641038"/>
    <n v="0"/>
    <n v="0"/>
    <n v="90964.475627769338"/>
    <n v="105838"/>
    <n v="10583.800000000001"/>
    <n v="0"/>
    <n v="0"/>
    <n v="95254.2"/>
    <n v="10107.163958641038"/>
    <x v="24"/>
    <n v="10583.800000000001"/>
    <x v="22"/>
  </r>
  <r>
    <x v="4"/>
    <s v="SMALL BUSINESS DEVELOPMENT"/>
    <s v="POLICY &amp; OPERATIONS MGMT"/>
    <s v="IDSBPOMX"/>
    <n v="300"/>
    <n v="14"/>
    <s v="000"/>
    <s v="Hines"/>
    <s v="Patrick"/>
    <x v="98"/>
    <x v="1"/>
    <s v="3667"/>
    <x v="30"/>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58594.091580502063"/>
    <n v="24391.728212703041"/>
    <n v="0.05"/>
    <m/>
    <m/>
    <n v="0.95"/>
    <s v="Yes"/>
    <n v="60983"/>
    <n v="25890"/>
    <n v="0.05"/>
    <m/>
    <m/>
    <n v="0.95"/>
    <n v="82985.819793205097"/>
    <n v="4149.290989660255"/>
    <n v="0"/>
    <n v="0"/>
    <n v="78836.528803544832"/>
    <n v="86873"/>
    <n v="4343.6500000000005"/>
    <n v="0"/>
    <n v="0"/>
    <n v="82529.349999999991"/>
    <n v="4149.290989660255"/>
    <x v="19"/>
    <n v="4343.6500000000005"/>
    <x v="20"/>
  </r>
  <r>
    <x v="4"/>
    <s v="SMALL BUSINESS DEVELOPMENT"/>
    <s v="POLICY &amp; OPERATIONS MGMT"/>
    <s v="IDSBPOMX"/>
    <n v="300"/>
    <n v="14"/>
    <s v="000"/>
    <s v="Esquivel"/>
    <s v="Massiel"/>
    <x v="99"/>
    <x v="1"/>
    <s v="3623"/>
    <x v="43"/>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56979.025110782721"/>
    <n v="24117.134416543515"/>
    <n v="0.05"/>
    <m/>
    <m/>
    <n v="0.95"/>
    <s v="Yes"/>
    <n v="58962"/>
    <n v="25499"/>
    <n v="0.05"/>
    <m/>
    <m/>
    <n v="0.95"/>
    <n v="81096.159527326236"/>
    <n v="4054.8079763663118"/>
    <n v="0"/>
    <n v="0"/>
    <n v="77041.351550959924"/>
    <n v="84461"/>
    <n v="4223.05"/>
    <n v="0"/>
    <n v="0"/>
    <n v="80237.95"/>
    <n v="4054.8079763663118"/>
    <x v="19"/>
    <n v="4223.05"/>
    <x v="18"/>
  </r>
  <r>
    <x v="4"/>
    <s v="SMALL BUSINESS DEVELOPMENT"/>
    <s v="POLICY &amp; OPERATIONS MGMT"/>
    <s v="IDSBPOMX"/>
    <n v="300"/>
    <n v="14"/>
    <s v="000"/>
    <m/>
    <m/>
    <x v="100"/>
    <x v="0"/>
    <s v="831"/>
    <x v="27"/>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44954"/>
    <n v="17262.580502215656"/>
    <n v="0.05"/>
    <m/>
    <m/>
    <n v="0.95"/>
    <s v="Yes"/>
    <n v="73051"/>
    <n v="28227"/>
    <n v="0.05"/>
    <m/>
    <m/>
    <n v="0.95"/>
    <n v="62216.580502215656"/>
    <n v="3110.8290251107828"/>
    <n v="0"/>
    <n v="0"/>
    <n v="59105.751477104874"/>
    <n v="101278"/>
    <n v="5063.9000000000005"/>
    <n v="0"/>
    <n v="0"/>
    <n v="96214.099999999991"/>
    <n v="3110.8290251107828"/>
    <x v="19"/>
    <n v="5063.9000000000005"/>
    <x v="18"/>
  </r>
  <r>
    <x v="4"/>
    <s v="SMALL BUSINESS DEVELOPMENT"/>
    <s v="POLICY &amp; OPERATIONS MGMT"/>
    <s v="IDSBPOMX"/>
    <n v="300"/>
    <n v="14"/>
    <s v="000"/>
    <s v="Johnson"/>
    <s v="Latasha"/>
    <x v="101"/>
    <x v="1"/>
    <s v="3623"/>
    <x v="43"/>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56011.480059084053"/>
    <n v="24126.883308714856"/>
    <n v="0.05"/>
    <m/>
    <m/>
    <n v="0.95"/>
    <s v="Yes"/>
    <n v="58560"/>
    <n v="25312"/>
    <n v="0.05"/>
    <m/>
    <m/>
    <n v="0.95"/>
    <n v="80138.363367798913"/>
    <n v="4006.918168389946"/>
    <n v="0"/>
    <n v="0"/>
    <n v="76131.445199408961"/>
    <n v="83872"/>
    <n v="4193.6000000000004"/>
    <n v="0"/>
    <n v="0"/>
    <n v="79678.399999999994"/>
    <n v="4006.918168389946"/>
    <x v="19"/>
    <n v="4193.6000000000004"/>
    <x v="18"/>
  </r>
  <r>
    <x v="4"/>
    <s v="SMALL BUSINESS DEVELOPMENT"/>
    <s v="POLICY &amp; OPERATIONS MGMT"/>
    <s v="IDSBPOMX"/>
    <n v="300"/>
    <n v="14"/>
    <s v="000"/>
    <s v="Williams"/>
    <s v="Crystal"/>
    <x v="102"/>
    <x v="1"/>
    <s v="811"/>
    <x v="38"/>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64505.169867060395"/>
    <n v="25036.750369276153"/>
    <n v="0.05"/>
    <m/>
    <m/>
    <n v="0.95"/>
    <s v="Yes"/>
    <n v="67039"/>
    <n v="27063"/>
    <n v="0.05"/>
    <m/>
    <m/>
    <n v="0.95"/>
    <n v="89541.920236336548"/>
    <n v="4477.0960118168277"/>
    <n v="0"/>
    <n v="0"/>
    <n v="85064.824224519718"/>
    <n v="94102"/>
    <n v="4705.1000000000004"/>
    <n v="0"/>
    <n v="0"/>
    <n v="89396.9"/>
    <n v="4477.0960118168277"/>
    <x v="19"/>
    <n v="4705.1000000000004"/>
    <x v="18"/>
  </r>
  <r>
    <x v="4"/>
    <s v="SMALL BUSINESS DEVELOPMENT"/>
    <s v="POLICY &amp; OPERATIONS MGMT"/>
    <s v="IDSBPOMX"/>
    <n v="300"/>
    <n v="14"/>
    <s v="000"/>
    <m/>
    <m/>
    <x v="103"/>
    <x v="0"/>
    <s v="3666"/>
    <x v="47"/>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35601"/>
    <n v="16185.398818316095"/>
    <n v="0.05"/>
    <m/>
    <m/>
    <n v="0.95"/>
    <s v="Yes"/>
    <n v="57852"/>
    <n v="25284"/>
    <n v="0.05"/>
    <m/>
    <m/>
    <n v="0.95"/>
    <n v="51786.398818316098"/>
    <n v="2589.3199409158051"/>
    <n v="0"/>
    <n v="0"/>
    <n v="49197.078877400294"/>
    <n v="83136"/>
    <n v="4156.8"/>
    <n v="0"/>
    <n v="0"/>
    <n v="78979.199999999997"/>
    <n v="2589.3199409158051"/>
    <x v="19"/>
    <n v="4156.8"/>
    <x v="18"/>
  </r>
  <r>
    <x v="4"/>
    <s v="FLEET MANAGEEMENT DIVISION"/>
    <s v="ADMINISTRATION - CIIP"/>
    <s v="ID02CIIP"/>
    <s v="300"/>
    <n v="2"/>
    <s v="000"/>
    <s v="MORERA"/>
    <s v="MANUEL"/>
    <x v="104"/>
    <x v="1"/>
    <s v="0282"/>
    <x v="48"/>
    <s v="Various"/>
    <s v="40 year certification on Builing 1 in Shop 2 complex / Electrical study at 3B generator issue / Security system upgrade at Shop 3 complex / RTA for 5 year study for new infrastructure and facility improvements"/>
    <s v="Yes"/>
    <n v="69560"/>
    <n v="22259"/>
    <n v="1"/>
    <n v="0"/>
    <n v="0"/>
    <n v="0"/>
    <s v="Yes"/>
    <n v="73038"/>
    <n v="23372"/>
    <n v="1"/>
    <n v="0"/>
    <n v="0"/>
    <n v="0"/>
    <n v="91819"/>
    <n v="91819"/>
    <n v="0"/>
    <n v="0"/>
    <n v="0"/>
    <n v="96410"/>
    <n v="96410"/>
    <n v="0"/>
    <n v="0"/>
    <n v="0"/>
    <n v="91819"/>
    <x v="2"/>
    <n v="96410"/>
    <x v="0"/>
  </r>
  <r>
    <x v="5"/>
    <s v="Departmental Services / Fiscal Administration Bureau "/>
    <s v="Infrastructure and Development Section   "/>
    <s v="PD561563"/>
    <n v="32"/>
    <n v="18"/>
    <n v="13"/>
    <s v="Hernandez"/>
    <s v="Eric"/>
    <x v="105"/>
    <x v="1"/>
    <n v="13"/>
    <x v="34"/>
    <s v="All MDPD Programs (low activity due to projects largely being in design and procurement in the current year)"/>
    <s v="All MDPD Projects (low activity due to projects largely being in design and procurement in the current year)"/>
    <s v="Yes"/>
    <n v="37739.699999999997"/>
    <n v="20686.249999999996"/>
    <n v="0.1"/>
    <n v="0.25"/>
    <n v="0.65"/>
    <n v="0"/>
    <s v="Yes"/>
    <n v="39726"/>
    <n v="21775"/>
    <n v="0.4"/>
    <n v="0.4"/>
    <n v="0.05"/>
    <n v="0.15"/>
    <n v="58425.95"/>
    <n v="5842.5950000000003"/>
    <n v="14606.487499999999"/>
    <n v="37976.8675"/>
    <n v="0"/>
    <n v="61501"/>
    <n v="24600.400000000001"/>
    <n v="24600.400000000001"/>
    <n v="3075.05"/>
    <n v="9225.15"/>
    <n v="20449.0825"/>
    <x v="25"/>
    <n v="49200.800000000003"/>
    <x v="5"/>
  </r>
  <r>
    <x v="5"/>
    <s v="Departmental Services / Fiscal Administration Bureau "/>
    <s v="Infrastructure and Development Section   "/>
    <s v="PD561563"/>
    <n v="32"/>
    <n v="18"/>
    <n v="13"/>
    <s v="Rosenbaum"/>
    <s v="Lawrence "/>
    <x v="106"/>
    <x v="1"/>
    <n v="270"/>
    <x v="11"/>
    <s v="All MDPD Programs (low activity due to projects largely being in design and procurement in the current year)"/>
    <s v="All MDPD Projects (low activity due to projects largely being in design and procurement in the current year)"/>
    <s v="Yes"/>
    <n v="41047.599999999999"/>
    <n v="21326.55"/>
    <m/>
    <n v="0.1"/>
    <n v="0.9"/>
    <m/>
    <s v="Yes"/>
    <n v="43208"/>
    <n v="22449"/>
    <n v="0.4"/>
    <n v="0.4"/>
    <n v="0.05"/>
    <n v="0.15"/>
    <n v="62374.149999999994"/>
    <n v="0"/>
    <n v="6237.415"/>
    <n v="56136.734999999993"/>
    <n v="0"/>
    <n v="65657"/>
    <n v="26262.800000000003"/>
    <n v="26262.800000000003"/>
    <n v="3282.8500000000004"/>
    <n v="9848.5499999999993"/>
    <n v="6237.415"/>
    <x v="22"/>
    <n v="52525.600000000006"/>
    <x v="5"/>
  </r>
  <r>
    <x v="5"/>
    <s v="Departmental Services / Fiscal Administration Bureau "/>
    <s v="Infrastructure and Development Section   "/>
    <s v="PD561563"/>
    <n v="32"/>
    <n v="18"/>
    <n v="13"/>
    <m/>
    <m/>
    <x v="107"/>
    <x v="0"/>
    <n v="7272"/>
    <x v="3"/>
    <m/>
    <m/>
    <s v="Yes"/>
    <n v="50067.85"/>
    <n v="23072.649999999998"/>
    <m/>
    <m/>
    <m/>
    <m/>
    <s v="Yes"/>
    <n v="52703"/>
    <n v="24287"/>
    <n v="0.4"/>
    <n v="0.4"/>
    <n v="0.05"/>
    <n v="0.15"/>
    <n v="73140.5"/>
    <n v="0"/>
    <n v="0"/>
    <n v="0"/>
    <n v="0"/>
    <n v="76990"/>
    <n v="30796"/>
    <n v="30796"/>
    <n v="3849.5"/>
    <n v="11548.5"/>
    <n v="0"/>
    <x v="0"/>
    <n v="61592"/>
    <x v="5"/>
  </r>
  <r>
    <x v="5"/>
    <s v="Departmental Services / Fiscal Administration Bureau "/>
    <s v="Infrastructure and Development Section   "/>
    <s v="PD561563"/>
    <n v="32"/>
    <n v="18"/>
    <n v="12"/>
    <s v="Zuloaga Jr"/>
    <s v="Francisco "/>
    <x v="108"/>
    <x v="1"/>
    <n v="6612"/>
    <x v="0"/>
    <s v="2000001485, 323440, 2000001485, 2000001281, 9190, 2000001736, 2000000949"/>
    <s v="3001360, 3001569, 300456, 300457, 3001955, 3002368, 3002369, 407961, 408040, 408043, 408045, 3002810, 3003712, 3003218, 3002319, 3002912,"/>
    <s v="Yes"/>
    <n v="133970.9"/>
    <n v="48160.25"/>
    <n v="0.1"/>
    <n v="0.6"/>
    <n v="0.15"/>
    <n v="0.15"/>
    <s v="Yes"/>
    <n v="141022"/>
    <n v="50695"/>
    <n v="0.4"/>
    <n v="0.4"/>
    <n v="0.05"/>
    <n v="0.15"/>
    <n v="182131.15"/>
    <n v="18213.115000000002"/>
    <n v="109278.68999999999"/>
    <n v="27319.672499999997"/>
    <n v="27319.672499999997"/>
    <n v="191717"/>
    <n v="76686.8"/>
    <n v="76686.8"/>
    <n v="9585.85"/>
    <n v="28757.55"/>
    <n v="127491.80499999999"/>
    <x v="3"/>
    <n v="153373.6"/>
    <x v="5"/>
  </r>
  <r>
    <x v="5"/>
    <s v="Departmental Services / Fiscal Administration Bureau "/>
    <s v="Infrastructure and Development Section   "/>
    <s v="PD561563"/>
    <n v="32"/>
    <n v="18"/>
    <n v="12"/>
    <s v="Marcelo "/>
    <s v="Diniester "/>
    <x v="109"/>
    <x v="1"/>
    <n v="6611"/>
    <x v="6"/>
    <s v="2000000812, 7250, 323440, 328540, 2000001281, 9190, 2000000652,"/>
    <s v="3000113, 3000115, 3001360, 3001569, 300456, 300457, 77651, 3002341, 3001742, 3001955,  3002368, 3002369,  407961, 408040, 408042, 408044, 3002912, 3003957, 3003475, 3003476"/>
    <s v="Yes"/>
    <n v="108658.15"/>
    <n v="34414.699999999997"/>
    <n v="0.1"/>
    <n v="0.6"/>
    <n v="0.15"/>
    <n v="0.15"/>
    <s v="Yes"/>
    <n v="114377"/>
    <n v="36226"/>
    <n v="0.4"/>
    <n v="0.4"/>
    <n v="0.05"/>
    <n v="0.15"/>
    <n v="143072.84999999998"/>
    <n v="14307.284999999998"/>
    <n v="85843.709999999977"/>
    <n v="21460.927499999994"/>
    <n v="21460.927499999994"/>
    <n v="150603"/>
    <n v="60241.200000000004"/>
    <n v="60241.200000000004"/>
    <n v="7530.1500000000005"/>
    <n v="22590.45"/>
    <n v="100150.99499999998"/>
    <x v="3"/>
    <n v="120482.40000000001"/>
    <x v="5"/>
  </r>
  <r>
    <x v="5"/>
    <s v="Departmental Services / Fiscal Administration Bureau "/>
    <s v="Infrastructure and Development Section   "/>
    <s v="PD561563"/>
    <n v="32"/>
    <n v="18"/>
    <n v="12"/>
    <s v="Maggie "/>
    <s v="Acosta "/>
    <x v="110"/>
    <x v="1"/>
    <n v="265"/>
    <x v="49"/>
    <s v="All MDPD construction programs "/>
    <s v="All MDPD construction programs "/>
    <s v="Yes"/>
    <n v="73391.3"/>
    <n v="27379"/>
    <n v="0.1"/>
    <n v="0.6"/>
    <n v="0.15"/>
    <n v="0.15"/>
    <s v="Yes"/>
    <n v="77254"/>
    <n v="28820"/>
    <n v="0.4"/>
    <n v="0.4"/>
    <n v="0.05"/>
    <n v="0.15"/>
    <n v="100770.3"/>
    <n v="10077.030000000001"/>
    <n v="60462.18"/>
    <n v="15115.545"/>
    <n v="15115.545"/>
    <n v="106074"/>
    <n v="42429.600000000006"/>
    <n v="42429.600000000006"/>
    <n v="5303.7000000000007"/>
    <n v="15911.099999999999"/>
    <n v="70539.210000000006"/>
    <x v="13"/>
    <n v="84859.200000000012"/>
    <x v="8"/>
  </r>
  <r>
    <x v="5"/>
    <s v="Departmental Services / Fiscal Administration Bureau "/>
    <s v="Infrastructure and Development Section   "/>
    <s v="PD561563"/>
    <n v="32"/>
    <n v="18"/>
    <n v="12"/>
    <s v="Borges "/>
    <s v="Daniel "/>
    <x v="111"/>
    <x v="1"/>
    <n v="812"/>
    <x v="1"/>
    <s v="All MDPD CIIP/GOB programs "/>
    <s v="All MDPD CIIP/GOB programs "/>
    <s v="Yes"/>
    <n v="56850.85"/>
    <n v="24386.5"/>
    <n v="0.1"/>
    <n v="0.6"/>
    <n v="0.15"/>
    <n v="0.15"/>
    <s v="Yes"/>
    <n v="59843"/>
    <n v="25670"/>
    <n v="0.4"/>
    <n v="0.4"/>
    <n v="0.05"/>
    <n v="0.15"/>
    <n v="81237.350000000006"/>
    <n v="8123.7350000000006"/>
    <n v="48742.41"/>
    <n v="12185.602500000001"/>
    <n v="12185.602500000001"/>
    <n v="85513"/>
    <n v="34205.200000000004"/>
    <n v="34205.200000000004"/>
    <n v="4275.6500000000005"/>
    <n v="12826.949999999999"/>
    <n v="56866.145000000004"/>
    <x v="3"/>
    <n v="68410.400000000009"/>
    <x v="8"/>
  </r>
  <r>
    <x v="6"/>
    <s v="Administration"/>
    <s v="Dir Of Operations Office "/>
    <s v="MEEOPERATION"/>
    <s v="035"/>
    <s v="01"/>
    <s v="001"/>
    <s v="Caprara"/>
    <s v="Darren"/>
    <x v="112"/>
    <x v="1"/>
    <n v="2976"/>
    <x v="50"/>
    <s v="FUME HOOD ROOFTOP VENTS AND FANS, TOTAL BODY X-RAY DEVICE, SECURITY ACCESS, CAMERA INSTALLATION"/>
    <s v="FUME HOOD ROOFTOP VENTS AND FANS, TOTAL BODY X-RAY DEVICE, SECURITY ACCESS, CAMERA INSTALLATION"/>
    <s v="Yes"/>
    <n v="155113"/>
    <n v="62507"/>
    <n v="0.1"/>
    <n v="0"/>
    <n v="0.9"/>
    <n v="0"/>
    <s v="Yes"/>
    <n v="159918"/>
    <n v="72256"/>
    <n v="0.15"/>
    <n v="0"/>
    <n v="0.85"/>
    <n v="0"/>
    <n v="217620"/>
    <n v="21762"/>
    <n v="0"/>
    <n v="195858"/>
    <n v="0"/>
    <n v="232174"/>
    <n v="34826.1"/>
    <n v="0"/>
    <n v="197347.9"/>
    <n v="0"/>
    <n v="21762"/>
    <x v="22"/>
    <n v="34826.1"/>
    <x v="25"/>
  </r>
  <r>
    <x v="7"/>
    <s v="FINANCIAL MANAGEMENT"/>
    <s v="BUDGET"/>
    <s v="PREFIN117039"/>
    <s v="093"/>
    <n v="11"/>
    <s v="001"/>
    <m/>
    <m/>
    <x v="113"/>
    <x v="0"/>
    <s v="0316"/>
    <x v="7"/>
    <s v="CIIP program accounting"/>
    <s v="Multiple"/>
    <s v="N"/>
    <n v="66150"/>
    <n v="26890"/>
    <n v="1"/>
    <n v="0"/>
    <n v="0"/>
    <n v="0"/>
    <s v="Y"/>
    <n v="66150"/>
    <n v="26890"/>
    <n v="1"/>
    <n v="0"/>
    <n v="0"/>
    <n v="0"/>
    <n v="93040"/>
    <n v="93040"/>
    <n v="0"/>
    <n v="0"/>
    <n v="0"/>
    <n v="93040"/>
    <n v="93040"/>
    <n v="0"/>
    <n v="0"/>
    <n v="0"/>
    <n v="93040"/>
    <x v="2"/>
    <n v="93040"/>
    <x v="0"/>
  </r>
  <r>
    <x v="7"/>
    <s v="STRATEGIC TECHNOLOGY"/>
    <m/>
    <s v="PREINF157022"/>
    <s v="093"/>
    <n v="15"/>
    <s v="001"/>
    <m/>
    <m/>
    <x v="114"/>
    <x v="0"/>
    <s v="0892"/>
    <x v="51"/>
    <s v="CIIP technology initiatives (security cameras, WiFi, etc.)"/>
    <s v="Multiple"/>
    <s v="N"/>
    <n v="84306"/>
    <n v="30406"/>
    <n v="1"/>
    <n v="0"/>
    <n v="0"/>
    <n v="0"/>
    <s v="Y"/>
    <n v="84306"/>
    <n v="30406"/>
    <n v="1"/>
    <n v="0"/>
    <n v="0"/>
    <n v="0"/>
    <n v="114712"/>
    <n v="114712"/>
    <n v="0"/>
    <n v="0"/>
    <n v="0"/>
    <n v="114712"/>
    <n v="114712"/>
    <n v="0"/>
    <n v="0"/>
    <n v="0"/>
    <n v="114712"/>
    <x v="2"/>
    <n v="114712"/>
    <x v="0"/>
  </r>
  <r>
    <x v="7"/>
    <s v="STRATEGIC TECHNOLOGY"/>
    <m/>
    <s v="PREINF157022"/>
    <s v="093"/>
    <n v="15"/>
    <s v="001"/>
    <m/>
    <m/>
    <x v="115"/>
    <x v="0"/>
    <s v="0892"/>
    <x v="51"/>
    <s v="CIIP technology initiatives (security cameras, WiFi, etc.)"/>
    <s v="Multiple"/>
    <s v="N"/>
    <n v="84306"/>
    <n v="30406"/>
    <n v="1"/>
    <n v="0"/>
    <n v="0"/>
    <n v="0"/>
    <s v="Y"/>
    <n v="84306"/>
    <n v="30406"/>
    <n v="1"/>
    <n v="0"/>
    <n v="0"/>
    <n v="0"/>
    <n v="114712"/>
    <n v="114712"/>
    <n v="0"/>
    <n v="0"/>
    <n v="0"/>
    <n v="114712"/>
    <n v="114712"/>
    <n v="0"/>
    <n v="0"/>
    <n v="0"/>
    <n v="114712"/>
    <x v="2"/>
    <n v="114712"/>
    <x v="0"/>
  </r>
  <r>
    <x v="7"/>
    <s v="CONSTRUCTION &amp; MAINTENANCE"/>
    <m/>
    <s v="PRECNS327510"/>
    <s v="093"/>
    <n v="32"/>
    <s v="010"/>
    <s v="BEATY"/>
    <s v="MAUREEN"/>
    <x v="116"/>
    <x v="1"/>
    <n v="6426"/>
    <x v="52"/>
    <s v="CIIP deferred maintenance program"/>
    <s v="Multiple"/>
    <s v="Y"/>
    <n v="55260"/>
    <n v="24782"/>
    <n v="1"/>
    <n v="0"/>
    <n v="0"/>
    <n v="0"/>
    <s v="Y"/>
    <n v="55260"/>
    <n v="24782"/>
    <n v="1"/>
    <n v="0"/>
    <n v="0"/>
    <n v="0"/>
    <n v="80042"/>
    <n v="80042"/>
    <n v="0"/>
    <n v="0"/>
    <n v="0"/>
    <n v="80042"/>
    <n v="80042"/>
    <n v="0"/>
    <n v="0"/>
    <n v="0"/>
    <n v="80042"/>
    <x v="2"/>
    <n v="80042"/>
    <x v="0"/>
  </r>
  <r>
    <x v="7"/>
    <s v="CONSTRUCTION &amp; MAINTENANCE"/>
    <m/>
    <s v="PRECNS327510"/>
    <s v="093"/>
    <n v="32"/>
    <s v="010"/>
    <s v="ACKERMAN"/>
    <s v="DANE"/>
    <x v="117"/>
    <x v="1"/>
    <n v="6611"/>
    <x v="6"/>
    <s v="CIIP deferred maintenance program"/>
    <s v="Multiple"/>
    <s v="Y"/>
    <n v="92238"/>
    <n v="31766"/>
    <n v="1"/>
    <n v="0"/>
    <n v="0"/>
    <n v="0"/>
    <s v="Y"/>
    <n v="92238"/>
    <n v="31766"/>
    <n v="1"/>
    <n v="0"/>
    <n v="0"/>
    <n v="0"/>
    <n v="124004"/>
    <n v="124004"/>
    <n v="0"/>
    <n v="0"/>
    <n v="0"/>
    <n v="124004"/>
    <n v="124004"/>
    <n v="0"/>
    <n v="0"/>
    <n v="0"/>
    <n v="124004"/>
    <x v="2"/>
    <n v="124004"/>
    <x v="0"/>
  </r>
  <r>
    <x v="7"/>
    <s v="CONSTRUCTION &amp; MAINTENANCE"/>
    <m/>
    <s v="PRECNS327510"/>
    <s v="093"/>
    <n v="32"/>
    <s v="010"/>
    <s v="LEYVA"/>
    <s v="DAVID"/>
    <x v="118"/>
    <x v="1"/>
    <n v="6611"/>
    <x v="6"/>
    <s v="CIIP deferred maintenance program"/>
    <s v="Multiple"/>
    <s v="Y"/>
    <n v="98340"/>
    <n v="33123"/>
    <n v="1"/>
    <n v="0"/>
    <n v="0"/>
    <n v="0"/>
    <s v="Y"/>
    <n v="98340"/>
    <n v="33123"/>
    <n v="1"/>
    <n v="0"/>
    <n v="0"/>
    <n v="0"/>
    <n v="131463"/>
    <n v="131463"/>
    <n v="0"/>
    <n v="0"/>
    <n v="0"/>
    <n v="131463"/>
    <n v="131463"/>
    <n v="0"/>
    <n v="0"/>
    <n v="0"/>
    <n v="131463"/>
    <x v="2"/>
    <n v="131463"/>
    <x v="0"/>
  </r>
  <r>
    <x v="7"/>
    <s v="CONSTRUCTION &amp; MAINTENANCE"/>
    <m/>
    <s v="PRECNS327510"/>
    <s v="093"/>
    <n v="32"/>
    <s v="010"/>
    <s v="RIVERO"/>
    <s v="CESAR"/>
    <x v="119"/>
    <x v="1"/>
    <n v="7365"/>
    <x v="53"/>
    <s v="CIIP deferred maintenance program"/>
    <s v="Multiple"/>
    <s v="Y"/>
    <n v="102523"/>
    <n v="33593"/>
    <n v="0.25"/>
    <n v="0"/>
    <n v="0.75"/>
    <n v="0"/>
    <s v="Y"/>
    <n v="102523"/>
    <n v="33593"/>
    <n v="0.25"/>
    <n v="0"/>
    <n v="0.75"/>
    <n v="0"/>
    <n v="136116"/>
    <n v="34029"/>
    <n v="0"/>
    <n v="102087"/>
    <n v="0"/>
    <n v="136116"/>
    <n v="34029"/>
    <n v="0"/>
    <n v="102087"/>
    <n v="0"/>
    <n v="34029"/>
    <x v="26"/>
    <n v="34029"/>
    <x v="26"/>
  </r>
  <r>
    <x v="7"/>
    <s v="CONSTRUCTION &amp; MAINTENANCE"/>
    <m/>
    <s v="PRECNS327510"/>
    <s v="093"/>
    <n v="32"/>
    <s v="010"/>
    <m/>
    <m/>
    <x v="120"/>
    <x v="0"/>
    <n v="6424"/>
    <x v="54"/>
    <s v="CIIP deferred maintenance program"/>
    <s v="Multiple"/>
    <s v="Y"/>
    <n v="48274"/>
    <n v="23430"/>
    <n v="1"/>
    <n v="0"/>
    <n v="0"/>
    <n v="0"/>
    <s v="Y"/>
    <n v="48274"/>
    <n v="23430"/>
    <n v="1"/>
    <n v="0"/>
    <n v="0"/>
    <n v="0"/>
    <n v="71704"/>
    <n v="71704"/>
    <n v="0"/>
    <n v="0"/>
    <n v="0"/>
    <n v="71704"/>
    <n v="71704"/>
    <n v="0"/>
    <n v="0"/>
    <n v="0"/>
    <n v="71704"/>
    <x v="2"/>
    <n v="71704"/>
    <x v="0"/>
  </r>
  <r>
    <x v="7"/>
    <s v="CONSTRUCTION &amp; MAINTENANCE"/>
    <m/>
    <s v="PRECNS327510"/>
    <s v="093"/>
    <n v="32"/>
    <s v="036"/>
    <s v="GAFFNEY"/>
    <s v="DEAN"/>
    <x v="121"/>
    <x v="1"/>
    <n v="6426"/>
    <x v="52"/>
    <s v="CIIP deferred maintenance program"/>
    <s v="Multiple"/>
    <s v="Y"/>
    <n v="88638"/>
    <n v="30980"/>
    <n v="1"/>
    <n v="0"/>
    <n v="0"/>
    <n v="0"/>
    <s v="Y"/>
    <n v="88638"/>
    <n v="30980"/>
    <n v="1"/>
    <n v="0"/>
    <n v="0"/>
    <n v="0"/>
    <n v="119618"/>
    <n v="119618"/>
    <n v="0"/>
    <n v="0"/>
    <n v="0"/>
    <n v="119618"/>
    <n v="119618"/>
    <n v="0"/>
    <n v="0"/>
    <n v="0"/>
    <n v="119618"/>
    <x v="2"/>
    <n v="119618"/>
    <x v="0"/>
  </r>
  <r>
    <x v="7"/>
    <s v="CONSTRUCTION &amp; MAINTENANCE"/>
    <m/>
    <s v="PRECNS327510"/>
    <s v="093"/>
    <n v="32"/>
    <s v="036"/>
    <s v="DOPICO"/>
    <s v="JOE"/>
    <x v="122"/>
    <x v="1"/>
    <n v="6426"/>
    <x v="52"/>
    <s v="CIIP deferred maintenance program"/>
    <s v="Multiple"/>
    <s v="Y"/>
    <n v="86527"/>
    <n v="30598"/>
    <n v="0.25"/>
    <n v="0"/>
    <n v="0.75"/>
    <n v="0"/>
    <s v="Y"/>
    <n v="86527"/>
    <n v="30598"/>
    <n v="0.25"/>
    <n v="0"/>
    <n v="0.75"/>
    <n v="0"/>
    <n v="117125"/>
    <n v="29281.25"/>
    <n v="0"/>
    <n v="87843.75"/>
    <n v="0"/>
    <n v="117125"/>
    <n v="29281.25"/>
    <n v="0"/>
    <n v="87843.75"/>
    <n v="0"/>
    <n v="29281.25"/>
    <x v="26"/>
    <n v="29281.25"/>
    <x v="26"/>
  </r>
  <r>
    <x v="7"/>
    <s v="CONSTRUCTION &amp; MAINTENANCE"/>
    <m/>
    <s v="PRECNS327510"/>
    <s v="093"/>
    <n v="32"/>
    <s v="036"/>
    <s v="RIVERO"/>
    <s v="OMAR"/>
    <x v="123"/>
    <x v="1"/>
    <n v="6426"/>
    <x v="52"/>
    <s v="CIIP deferred maintenance program"/>
    <s v="Multiple"/>
    <s v="Y"/>
    <n v="53282"/>
    <n v="24399"/>
    <n v="1"/>
    <n v="0"/>
    <n v="0"/>
    <n v="0"/>
    <s v="Y"/>
    <n v="53282"/>
    <n v="24399"/>
    <n v="1"/>
    <n v="0"/>
    <n v="0"/>
    <n v="0"/>
    <n v="77681"/>
    <n v="77681"/>
    <n v="0"/>
    <n v="0"/>
    <n v="0"/>
    <n v="77681"/>
    <n v="77681"/>
    <n v="0"/>
    <n v="0"/>
    <n v="0"/>
    <n v="77681"/>
    <x v="2"/>
    <n v="77681"/>
    <x v="0"/>
  </r>
  <r>
    <x v="7"/>
    <s v="CONSTRUCTION &amp; MAINTENANCE"/>
    <m/>
    <s v="PRECNS327510"/>
    <s v="093"/>
    <n v="32"/>
    <s v="010"/>
    <m/>
    <m/>
    <x v="124"/>
    <x v="0"/>
    <n v="6453"/>
    <x v="55"/>
    <s v="CIIP deferred maintenance program"/>
    <s v="Multiple"/>
    <s v="N"/>
    <n v="75877"/>
    <n v="28774"/>
    <n v="1"/>
    <n v="0"/>
    <n v="0"/>
    <n v="0"/>
    <s v="Y"/>
    <n v="75877"/>
    <n v="28774"/>
    <n v="1"/>
    <n v="0"/>
    <n v="0"/>
    <n v="0"/>
    <n v="104651"/>
    <n v="104651"/>
    <n v="0"/>
    <n v="0"/>
    <n v="0"/>
    <n v="104651"/>
    <n v="104651"/>
    <n v="0"/>
    <n v="0"/>
    <n v="0"/>
    <n v="104651"/>
    <x v="2"/>
    <n v="104651"/>
    <x v="0"/>
  </r>
  <r>
    <x v="7"/>
    <s v="CONSTRUCTION &amp; MAINTENANCE"/>
    <m/>
    <s v="PRECNS327510"/>
    <s v="093"/>
    <n v="32"/>
    <s v="010"/>
    <s v="MERIDA"/>
    <s v="JUAN"/>
    <x v="125"/>
    <x v="1"/>
    <n v="6612"/>
    <x v="0"/>
    <s v="CIIP deferred maintenance program"/>
    <s v="Multiple"/>
    <s v="Y"/>
    <n v="91860"/>
    <n v="31868"/>
    <n v="0.5"/>
    <n v="0"/>
    <n v="0.5"/>
    <n v="0"/>
    <s v="Y"/>
    <n v="91860"/>
    <n v="31868"/>
    <n v="0.5"/>
    <n v="0"/>
    <n v="0.5"/>
    <n v="0"/>
    <n v="123728"/>
    <n v="61864"/>
    <n v="0"/>
    <n v="61864"/>
    <n v="0"/>
    <n v="123728"/>
    <n v="61864"/>
    <n v="0"/>
    <n v="61864"/>
    <n v="0"/>
    <n v="61864"/>
    <x v="7"/>
    <n v="61864"/>
    <x v="6"/>
  </r>
  <r>
    <x v="7"/>
    <s v="CONSTRUCTION &amp; MAINTENANCE"/>
    <m/>
    <s v="PRECNS327510"/>
    <s v="093"/>
    <n v="32"/>
    <s v="010"/>
    <m/>
    <m/>
    <x v="126"/>
    <x v="0"/>
    <n v="7366"/>
    <x v="56"/>
    <s v="CIIP deferred maintenance program"/>
    <s v="Multiple"/>
    <s v="Y"/>
    <n v="62430"/>
    <n v="26170"/>
    <n v="1"/>
    <n v="0"/>
    <n v="0"/>
    <n v="0"/>
    <s v="Y"/>
    <n v="62430"/>
    <n v="26170"/>
    <n v="1"/>
    <n v="0"/>
    <n v="0"/>
    <n v="0"/>
    <n v="88600"/>
    <n v="88600"/>
    <n v="0"/>
    <n v="0"/>
    <n v="0"/>
    <n v="88600"/>
    <n v="88600"/>
    <n v="0"/>
    <n v="0"/>
    <n v="0"/>
    <n v="88600"/>
    <x v="2"/>
    <n v="88600"/>
    <x v="0"/>
  </r>
  <r>
    <x v="7"/>
    <s v="CONSTRUCTION &amp; MAINTENANCE"/>
    <m/>
    <s v="PRECNS327510"/>
    <s v="093"/>
    <n v="32"/>
    <s v="010"/>
    <s v="MILLAN"/>
    <s v="ERICK"/>
    <x v="127"/>
    <x v="1"/>
    <n v="7366"/>
    <x v="56"/>
    <s v="CIIP deferred maintenance program"/>
    <s v="Multiple"/>
    <s v="Y"/>
    <n v="53739"/>
    <n v="24488"/>
    <n v="1"/>
    <n v="0"/>
    <n v="0"/>
    <n v="0"/>
    <s v="Y"/>
    <n v="53739"/>
    <n v="24488"/>
    <n v="1"/>
    <n v="0"/>
    <n v="0"/>
    <n v="0"/>
    <n v="78227"/>
    <n v="78227"/>
    <n v="0"/>
    <n v="0"/>
    <n v="0"/>
    <n v="78227"/>
    <n v="78227"/>
    <n v="0"/>
    <n v="0"/>
    <n v="0"/>
    <n v="78227"/>
    <x v="2"/>
    <n v="78227"/>
    <x v="0"/>
  </r>
  <r>
    <x v="7"/>
    <s v="CONSTRUCTION &amp; MAINTENANCE"/>
    <m/>
    <s v="PRECNS327510"/>
    <s v="093"/>
    <n v="32"/>
    <s v="010"/>
    <s v="ALVAREZ"/>
    <s v="KRISTINE"/>
    <x v="128"/>
    <x v="1"/>
    <s v="0016"/>
    <x v="57"/>
    <s v="CIIP deferred maintenance program"/>
    <s v="Multiple"/>
    <s v="Y"/>
    <n v="34852"/>
    <n v="20831"/>
    <n v="1"/>
    <n v="0"/>
    <n v="0"/>
    <n v="0"/>
    <s v="Y"/>
    <n v="34852"/>
    <n v="20831"/>
    <n v="1"/>
    <n v="0"/>
    <n v="0"/>
    <n v="0"/>
    <n v="55683"/>
    <n v="55683"/>
    <n v="0"/>
    <n v="0"/>
    <n v="0"/>
    <n v="55683"/>
    <n v="55683"/>
    <n v="0"/>
    <n v="0"/>
    <n v="0"/>
    <n v="55683"/>
    <x v="2"/>
    <n v="55683"/>
    <x v="0"/>
  </r>
  <r>
    <x v="7"/>
    <s v="CONSTRUCTION &amp; MAINTENANCE"/>
    <m/>
    <s v="PRECNS327510"/>
    <s v="093"/>
    <n v="32"/>
    <s v="010"/>
    <s v="FRAZIER"/>
    <s v="SHARMANE"/>
    <x v="129"/>
    <x v="1"/>
    <s v="0016"/>
    <x v="57"/>
    <s v="CIIP deferred maintenance program"/>
    <s v="Multiple"/>
    <s v="Y"/>
    <n v="43329"/>
    <n v="22472"/>
    <n v="1"/>
    <n v="0"/>
    <n v="0"/>
    <n v="0"/>
    <s v="Y"/>
    <n v="43329"/>
    <n v="22472"/>
    <n v="1"/>
    <n v="0"/>
    <n v="0"/>
    <n v="0"/>
    <n v="65801"/>
    <n v="65801"/>
    <n v="0"/>
    <n v="0"/>
    <n v="0"/>
    <n v="65801"/>
    <n v="65801"/>
    <n v="0"/>
    <n v="0"/>
    <n v="0"/>
    <n v="65801"/>
    <x v="2"/>
    <n v="65801"/>
    <x v="0"/>
  </r>
  <r>
    <x v="7"/>
    <s v="CONSTRUCTION &amp; MAINTENANCE"/>
    <m/>
    <s v="PRECNS327510"/>
    <s v="093"/>
    <n v="32"/>
    <s v="010"/>
    <s v="MOORE"/>
    <s v="REBECCA"/>
    <x v="130"/>
    <x v="1"/>
    <s v="0811"/>
    <x v="58"/>
    <s v="CIIP deferred maintenance program"/>
    <s v="Multiple"/>
    <s v="N"/>
    <n v="49709"/>
    <n v="23707"/>
    <n v="1"/>
    <n v="0"/>
    <n v="0"/>
    <n v="0"/>
    <s v="Y"/>
    <n v="49709"/>
    <n v="23707"/>
    <n v="1"/>
    <n v="0"/>
    <n v="0"/>
    <n v="0"/>
    <n v="73416"/>
    <n v="73416"/>
    <n v="0"/>
    <n v="0"/>
    <n v="0"/>
    <n v="73416"/>
    <n v="73416"/>
    <n v="0"/>
    <n v="0"/>
    <n v="0"/>
    <n v="73416"/>
    <x v="2"/>
    <n v="73416"/>
    <x v="0"/>
  </r>
  <r>
    <x v="7"/>
    <s v="PLANNING &amp; RESEARCH"/>
    <m/>
    <s v="PREPLR357060"/>
    <s v="093"/>
    <n v="35"/>
    <s v="001"/>
    <s v="KARDYS"/>
    <s v="RACHAEL"/>
    <x v="131"/>
    <x v="1"/>
    <n v="7286"/>
    <x v="59"/>
    <m/>
    <m/>
    <s v="Y"/>
    <n v="75843"/>
    <n v="28767"/>
    <n v="0.10622710622710622"/>
    <n v="0.02"/>
    <n v="0.84"/>
    <n v="3.7362637362637362E-2"/>
    <s v="Y"/>
    <n v="75843"/>
    <n v="28767"/>
    <n v="0.10622710622710622"/>
    <n v="0.02"/>
    <n v="0.84"/>
    <n v="3.7362637362637362E-2"/>
    <n v="104610"/>
    <n v="11112.417582417582"/>
    <n v="2092.1999999999998"/>
    <n v="87872.4"/>
    <n v="3908.5054945054944"/>
    <n v="104610"/>
    <n v="11112.417582417582"/>
    <n v="2092.1999999999998"/>
    <n v="87872.4"/>
    <n v="3908.5054945054944"/>
    <n v="13204.617582417581"/>
    <x v="27"/>
    <n v="13204.617582417581"/>
    <x v="27"/>
  </r>
  <r>
    <x v="7"/>
    <s v="PLANNING &amp; RESEARCH"/>
    <m/>
    <s v="PREPLR357060"/>
    <s v="093"/>
    <n v="35"/>
    <s v="001"/>
    <s v="KOHEN"/>
    <s v="SOL"/>
    <x v="132"/>
    <x v="1"/>
    <n v="7286"/>
    <x v="59"/>
    <m/>
    <m/>
    <s v="Y"/>
    <n v="67039"/>
    <n v="27063"/>
    <n v="0"/>
    <n v="0"/>
    <n v="0.88"/>
    <n v="0.11994698475811796"/>
    <s v="Y"/>
    <n v="67039"/>
    <n v="27063"/>
    <n v="0"/>
    <n v="0"/>
    <n v="0.88"/>
    <n v="0.11994698475811796"/>
    <n v="94102"/>
    <n v="0"/>
    <n v="0"/>
    <n v="82809.759999999995"/>
    <n v="11287.251159708416"/>
    <n v="94102"/>
    <n v="0"/>
    <n v="0"/>
    <n v="82809.759999999995"/>
    <n v="11287.251159708416"/>
    <n v="0"/>
    <x v="0"/>
    <n v="0"/>
    <x v="28"/>
  </r>
  <r>
    <x v="7"/>
    <s v="PLANNING &amp; RESEARCH"/>
    <m/>
    <s v="PREPLR357060"/>
    <s v="093"/>
    <n v="35"/>
    <s v="001"/>
    <s v="DAVIS"/>
    <s v="ALEXANDRA"/>
    <x v="133"/>
    <x v="1"/>
    <n v="7286"/>
    <x v="59"/>
    <m/>
    <m/>
    <s v="Y"/>
    <n v="67156"/>
    <n v="27085"/>
    <n v="2.8688524590163935E-2"/>
    <n v="0.03"/>
    <n v="0.94"/>
    <n v="0"/>
    <s v="Y"/>
    <n v="67156"/>
    <n v="27085"/>
    <n v="2.8688524590163935E-2"/>
    <n v="0.03"/>
    <n v="0.94"/>
    <n v="0"/>
    <n v="94241"/>
    <n v="2703.6352459016393"/>
    <n v="2827.23"/>
    <n v="88586.54"/>
    <n v="0"/>
    <n v="94241"/>
    <n v="2703.6352459016393"/>
    <n v="2827.23"/>
    <n v="88586.54"/>
    <n v="0"/>
    <n v="5530.8652459016394"/>
    <x v="28"/>
    <n v="5530.8652459016394"/>
    <x v="29"/>
  </r>
  <r>
    <x v="7"/>
    <s v="PLANNING &amp; RESEARCH"/>
    <m/>
    <s v="PREPLR357060"/>
    <s v="093"/>
    <n v="35"/>
    <s v="001"/>
    <s v="LOPEZ"/>
    <s v="CARLOS"/>
    <x v="134"/>
    <x v="1"/>
    <n v="7286"/>
    <x v="59"/>
    <m/>
    <m/>
    <s v="Y"/>
    <n v="67156"/>
    <n v="27085"/>
    <n v="0.11815754339118825"/>
    <n v="0"/>
    <n v="0.88"/>
    <n v="0"/>
    <s v="Y"/>
    <n v="67156"/>
    <n v="27085"/>
    <n v="0.11815754339118825"/>
    <n v="0"/>
    <n v="0.88"/>
    <n v="0"/>
    <n v="94241"/>
    <n v="11135.285046728972"/>
    <n v="0"/>
    <n v="82932.08"/>
    <n v="0"/>
    <n v="94241"/>
    <n v="11135.285046728972"/>
    <n v="0"/>
    <n v="82932.08"/>
    <n v="0"/>
    <n v="11135.285046728972"/>
    <x v="29"/>
    <n v="11135.285046728972"/>
    <x v="30"/>
  </r>
  <r>
    <x v="7"/>
    <s v="PLANNING &amp; RESEARCH"/>
    <m/>
    <s v="PREPLR357060"/>
    <s v="093"/>
    <n v="35"/>
    <s v="001"/>
    <s v="NEIRA GUTIERREZ"/>
    <s v="NATALIA"/>
    <x v="135"/>
    <x v="1"/>
    <n v="7287"/>
    <x v="60"/>
    <m/>
    <m/>
    <s v="Y"/>
    <n v="81980"/>
    <n v="29955"/>
    <n v="0"/>
    <n v="0"/>
    <n v="1"/>
    <n v="1.1827321111768185E-3"/>
    <s v="Y"/>
    <n v="81980"/>
    <n v="29955"/>
    <n v="0"/>
    <n v="0"/>
    <n v="1"/>
    <n v="1.1827321111768185E-3"/>
    <n v="111935"/>
    <n v="0"/>
    <n v="0"/>
    <n v="111935"/>
    <n v="132.38911886457717"/>
    <n v="111935"/>
    <n v="0"/>
    <n v="0"/>
    <n v="111935"/>
    <n v="132.38911886457717"/>
    <n v="0"/>
    <x v="0"/>
    <n v="0"/>
    <x v="28"/>
  </r>
  <r>
    <x v="7"/>
    <s v="PLANNING &amp; RESEARCH"/>
    <m/>
    <s v="PREPLR357060"/>
    <s v="093"/>
    <n v="35"/>
    <s v="001"/>
    <s v="CORNEJO"/>
    <s v="STEPHANIE"/>
    <x v="136"/>
    <x v="1"/>
    <n v="7287"/>
    <x v="60"/>
    <m/>
    <m/>
    <s v="Y"/>
    <n v="95749"/>
    <n v="32621"/>
    <n v="8.7456846950517836E-2"/>
    <n v="0"/>
    <n v="0.83"/>
    <n v="7.9401611047180673E-2"/>
    <s v="Y"/>
    <n v="95749"/>
    <n v="32621"/>
    <n v="8.7456846950517836E-2"/>
    <n v="0"/>
    <n v="0.83"/>
    <n v="7.9401611047180673E-2"/>
    <n v="128370"/>
    <n v="11226.835443037975"/>
    <n v="0"/>
    <n v="106547.09999999999"/>
    <n v="10192.784810126583"/>
    <n v="128370"/>
    <n v="11226.835443037975"/>
    <n v="0"/>
    <n v="106547.09999999999"/>
    <n v="10192.784810126583"/>
    <n v="11226.835443037975"/>
    <x v="30"/>
    <n v="11226.835443037975"/>
    <x v="31"/>
  </r>
  <r>
    <x v="7"/>
    <s v="PLANNING &amp; RESEARCH"/>
    <m/>
    <s v="PREPLR357060"/>
    <s v="093"/>
    <n v="35"/>
    <s v="001"/>
    <s v="HEINICKE"/>
    <s v="MARK"/>
    <x v="137"/>
    <x v="1"/>
    <n v="7287"/>
    <x v="60"/>
    <m/>
    <m/>
    <s v="Y"/>
    <n v="113174"/>
    <n v="35754"/>
    <n v="0"/>
    <n v="0.01"/>
    <n v="0.54"/>
    <n v="0.45"/>
    <s v="Y"/>
    <n v="113174"/>
    <n v="35754"/>
    <n v="0"/>
    <n v="0.01"/>
    <n v="0.54"/>
    <n v="0.45"/>
    <n v="148928"/>
    <n v="0"/>
    <n v="1489.28"/>
    <n v="80421.12000000001"/>
    <n v="67017.600000000006"/>
    <n v="148928"/>
    <n v="0"/>
    <n v="1489.28"/>
    <n v="80421.12000000001"/>
    <n v="67017.600000000006"/>
    <n v="1489.28"/>
    <x v="31"/>
    <n v="1489.28"/>
    <x v="32"/>
  </r>
  <r>
    <x v="7"/>
    <s v="PLANNING &amp; RESEARCH"/>
    <m/>
    <s v="PREPLR357060"/>
    <s v="093"/>
    <n v="35"/>
    <s v="001"/>
    <s v="TURTLETAUB"/>
    <s v="ALISSA"/>
    <x v="138"/>
    <x v="1"/>
    <n v="7288"/>
    <x v="61"/>
    <m/>
    <m/>
    <s v="Y"/>
    <n v="116576"/>
    <n v="36406"/>
    <n v="0"/>
    <n v="7.0000000000000007E-2"/>
    <n v="0.55000000000000004"/>
    <n v="0.38"/>
    <s v="Y"/>
    <n v="116576"/>
    <n v="36406"/>
    <n v="0"/>
    <n v="7.0000000000000007E-2"/>
    <n v="0.55000000000000004"/>
    <n v="0.38"/>
    <n v="152982"/>
    <n v="0"/>
    <n v="10708.740000000002"/>
    <n v="84140.1"/>
    <n v="58133.16"/>
    <n v="152982"/>
    <n v="0"/>
    <n v="10708.740000000002"/>
    <n v="84140.1"/>
    <n v="58133.16"/>
    <n v="10708.740000000002"/>
    <x v="32"/>
    <n v="10708.740000000002"/>
    <x v="33"/>
  </r>
  <r>
    <x v="7"/>
    <s v="PLANNING &amp; RESEARCH"/>
    <m/>
    <s v="PREPLR357060"/>
    <s v="093"/>
    <n v="35"/>
    <s v="001"/>
    <s v="ZIZOLD"/>
    <s v="ALEJANDRO"/>
    <x v="139"/>
    <x v="1"/>
    <n v="7329"/>
    <x v="62"/>
    <m/>
    <m/>
    <s v="Y"/>
    <n v="140683"/>
    <n v="41321"/>
    <n v="0"/>
    <n v="0"/>
    <n v="0.6"/>
    <n v="0.39506172839506171"/>
    <s v="Y"/>
    <n v="140683"/>
    <n v="41321"/>
    <n v="0"/>
    <n v="0"/>
    <n v="0.6"/>
    <n v="0.39506172839506171"/>
    <n v="182004"/>
    <n v="0"/>
    <n v="0"/>
    <n v="109202.4"/>
    <n v="71902.814814814818"/>
    <n v="182004"/>
    <n v="0"/>
    <n v="0"/>
    <n v="109202.4"/>
    <n v="71902.814814814818"/>
    <n v="0"/>
    <x v="0"/>
    <n v="0"/>
    <x v="28"/>
  </r>
  <r>
    <x v="7"/>
    <s v="PLANNING &amp; RESEARCH"/>
    <m/>
    <s v="PREPLR357060"/>
    <s v="093"/>
    <n v="35"/>
    <s v="001"/>
    <s v="BLACKWELL"/>
    <s v="JESSICA"/>
    <x v="140"/>
    <x v="1"/>
    <n v="7358"/>
    <x v="63"/>
    <m/>
    <m/>
    <s v="Y"/>
    <n v="87527"/>
    <n v="31029"/>
    <n v="0"/>
    <n v="7.0000000000000007E-2"/>
    <n v="0.89"/>
    <n v="3.5999999999999997E-2"/>
    <s v="Y"/>
    <n v="87527"/>
    <n v="31029"/>
    <n v="0"/>
    <n v="7.0000000000000007E-2"/>
    <n v="0.89"/>
    <n v="3.5999999999999997E-2"/>
    <n v="118556"/>
    <n v="0"/>
    <n v="8298.92"/>
    <n v="105514.84"/>
    <n v="4268.0159999999996"/>
    <n v="118556"/>
    <n v="0"/>
    <n v="8298.92"/>
    <n v="105514.84"/>
    <n v="4268.0159999999996"/>
    <n v="8298.92"/>
    <x v="32"/>
    <n v="8298.92"/>
    <x v="33"/>
  </r>
  <r>
    <x v="7"/>
    <s v="PLANNING &amp; RESEARCH"/>
    <m/>
    <s v="PREPLR357060"/>
    <s v="093"/>
    <n v="35"/>
    <s v="001"/>
    <m/>
    <m/>
    <x v="141"/>
    <x v="0"/>
    <n v="7385"/>
    <x v="64"/>
    <m/>
    <m/>
    <s v="Y"/>
    <n v="103751"/>
    <n v="34171"/>
    <n v="0"/>
    <n v="0"/>
    <n v="1"/>
    <n v="0"/>
    <s v="Y"/>
    <n v="103751"/>
    <n v="34171"/>
    <n v="0"/>
    <n v="0"/>
    <n v="1"/>
    <n v="0"/>
    <n v="137922"/>
    <n v="0"/>
    <n v="0"/>
    <n v="137922"/>
    <n v="0"/>
    <n v="137922"/>
    <n v="0"/>
    <n v="0"/>
    <n v="137922"/>
    <n v="0"/>
    <n v="0"/>
    <x v="0"/>
    <n v="0"/>
    <x v="28"/>
  </r>
  <r>
    <x v="7"/>
    <s v="PLANNING &amp; RESEARCH"/>
    <m/>
    <s v="PREPLR357060"/>
    <s v="093"/>
    <n v="35"/>
    <s v="001"/>
    <s v="MOSER"/>
    <s v="MONICA"/>
    <x v="142"/>
    <x v="1"/>
    <s v="0094"/>
    <x v="65"/>
    <m/>
    <m/>
    <s v="Y"/>
    <n v="47510"/>
    <n v="23282"/>
    <n v="0"/>
    <n v="0"/>
    <n v="1"/>
    <n v="0"/>
    <s v="Y"/>
    <n v="47510"/>
    <n v="23282"/>
    <n v="0"/>
    <n v="0"/>
    <n v="1"/>
    <n v="0"/>
    <n v="70792"/>
    <n v="0"/>
    <n v="0"/>
    <n v="70792"/>
    <n v="0"/>
    <n v="70792"/>
    <n v="0"/>
    <n v="0"/>
    <n v="70792"/>
    <n v="0"/>
    <n v="0"/>
    <x v="0"/>
    <n v="0"/>
    <x v="28"/>
  </r>
  <r>
    <x v="7"/>
    <s v="PLANNING &amp; RESEARCH"/>
    <m/>
    <s v="PREPLR357060"/>
    <s v="093"/>
    <n v="35"/>
    <s v="001"/>
    <s v="GUTIERREZ"/>
    <s v="MARIETTA"/>
    <x v="143"/>
    <x v="1"/>
    <s v="0812"/>
    <x v="1"/>
    <m/>
    <m/>
    <s v="Y"/>
    <n v="95491"/>
    <n v="32308"/>
    <n v="0"/>
    <n v="0"/>
    <n v="1"/>
    <n v="0"/>
    <s v="Y"/>
    <n v="95491"/>
    <n v="32308"/>
    <n v="0"/>
    <n v="0"/>
    <n v="1"/>
    <n v="0"/>
    <n v="127799"/>
    <n v="0"/>
    <n v="0"/>
    <n v="127799"/>
    <n v="0"/>
    <n v="127799"/>
    <n v="0"/>
    <n v="0"/>
    <n v="127799"/>
    <n v="0"/>
    <n v="0"/>
    <x v="0"/>
    <n v="0"/>
    <x v="28"/>
  </r>
  <r>
    <x v="7"/>
    <s v="PROJECT MANAGEMENT"/>
    <m/>
    <s v="PREPRM367600"/>
    <s v="093"/>
    <n v="36"/>
    <s v="001"/>
    <s v="LASSO"/>
    <s v="JENNIFER"/>
    <x v="144"/>
    <x v="1"/>
    <s v="0811"/>
    <x v="58"/>
    <m/>
    <m/>
    <s v="Y"/>
    <n v="53733"/>
    <n v="24487"/>
    <n v="0"/>
    <n v="0"/>
    <n v="1"/>
    <n v="0"/>
    <s v="Y"/>
    <n v="53733"/>
    <n v="24487"/>
    <n v="0"/>
    <n v="0"/>
    <n v="1"/>
    <n v="0"/>
    <n v="78220"/>
    <n v="0"/>
    <n v="0"/>
    <n v="78220"/>
    <n v="0"/>
    <n v="78220"/>
    <n v="0"/>
    <n v="0"/>
    <n v="78220"/>
    <n v="0"/>
    <n v="0"/>
    <x v="0"/>
    <n v="0"/>
    <x v="28"/>
  </r>
  <r>
    <x v="7"/>
    <s v="PROJECT MANAGEMENT"/>
    <m/>
    <s v="PREPRM367600"/>
    <s v="093"/>
    <n v="36"/>
    <s v="001"/>
    <s v="LOUISSAINT"/>
    <s v="VERONIQUE"/>
    <x v="145"/>
    <x v="1"/>
    <s v="0811"/>
    <x v="58"/>
    <m/>
    <m/>
    <s v="Y"/>
    <n v="51655"/>
    <n v="24084"/>
    <n v="0"/>
    <n v="0"/>
    <n v="1"/>
    <n v="0"/>
    <s v="Y"/>
    <n v="51655"/>
    <n v="24084"/>
    <n v="0"/>
    <n v="0"/>
    <n v="1"/>
    <n v="0"/>
    <n v="75739"/>
    <n v="0"/>
    <n v="0"/>
    <n v="75739"/>
    <n v="0"/>
    <n v="75739"/>
    <n v="0"/>
    <n v="0"/>
    <n v="75739"/>
    <n v="0"/>
    <n v="0"/>
    <x v="0"/>
    <n v="0"/>
    <x v="28"/>
  </r>
  <r>
    <x v="7"/>
    <s v="PROJECT MANAGEMENT"/>
    <m/>
    <s v="PREPRM367600"/>
    <s v="093"/>
    <n v="36"/>
    <s v="001"/>
    <s v="PHILLIPS"/>
    <s v="CAESAR"/>
    <x v="146"/>
    <x v="1"/>
    <s v="0812"/>
    <x v="1"/>
    <m/>
    <m/>
    <s v="Y"/>
    <n v="101749"/>
    <n v="33534"/>
    <n v="0"/>
    <n v="0"/>
    <n v="1"/>
    <n v="0"/>
    <s v="Y"/>
    <n v="101749"/>
    <n v="33534"/>
    <n v="0"/>
    <n v="0"/>
    <n v="1"/>
    <n v="0"/>
    <n v="135283"/>
    <n v="0"/>
    <n v="0"/>
    <n v="135283"/>
    <n v="0"/>
    <n v="135283"/>
    <n v="0"/>
    <n v="0"/>
    <n v="135283"/>
    <n v="0"/>
    <n v="0"/>
    <x v="0"/>
    <n v="0"/>
    <x v="28"/>
  </r>
  <r>
    <x v="7"/>
    <s v="PROJECT MANAGEMENT"/>
    <m/>
    <s v="PREPRM367600"/>
    <s v="093"/>
    <n v="36"/>
    <s v="002"/>
    <s v="RODRIGUEZ"/>
    <s v="ROBERTO"/>
    <x v="147"/>
    <x v="1"/>
    <n v="6611"/>
    <x v="6"/>
    <m/>
    <m/>
    <s v="Y"/>
    <n v="112185"/>
    <n v="29481"/>
    <n v="0.92001146788990829"/>
    <n v="0"/>
    <n v="0"/>
    <n v="7.9988532110091742E-2"/>
    <s v="Y"/>
    <n v="112185"/>
    <n v="29481"/>
    <n v="0.92001146788990829"/>
    <n v="0"/>
    <n v="0"/>
    <n v="7.9988532110091742E-2"/>
    <n v="141666"/>
    <n v="130334.34461009175"/>
    <n v="0"/>
    <n v="0"/>
    <n v="11331.655389908257"/>
    <n v="141666"/>
    <n v="130334.34461009175"/>
    <n v="0"/>
    <n v="0"/>
    <n v="11331.655389908257"/>
    <n v="130334.34461009175"/>
    <x v="33"/>
    <n v="130334.34461009175"/>
    <x v="34"/>
  </r>
  <r>
    <x v="7"/>
    <s v="PROJECT MANAGEMENT"/>
    <m/>
    <s v="PREPRM367600"/>
    <s v="093"/>
    <n v="36"/>
    <s v="004"/>
    <s v="KOPP"/>
    <s v="DUANE"/>
    <x v="148"/>
    <x v="1"/>
    <n v="6611"/>
    <x v="6"/>
    <m/>
    <m/>
    <s v="Y"/>
    <n v="132694"/>
    <n v="39463"/>
    <n v="0.71287128712871284"/>
    <n v="0.21"/>
    <n v="0.04"/>
    <n v="3.4034653465346537E-2"/>
    <s v="Y"/>
    <n v="132694"/>
    <n v="39463"/>
    <n v="0.71287128712871284"/>
    <n v="0.21"/>
    <n v="0.04"/>
    <n v="3.4034653465346537E-2"/>
    <n v="172157"/>
    <n v="122725.78217821782"/>
    <n v="36152.97"/>
    <n v="6886.28"/>
    <n v="5859.3038366336641"/>
    <n v="172157"/>
    <n v="122725.78217821782"/>
    <n v="36152.97"/>
    <n v="6886.28"/>
    <n v="5859.3038366336641"/>
    <n v="158878.75217821781"/>
    <x v="34"/>
    <n v="158878.75217821781"/>
    <x v="35"/>
  </r>
  <r>
    <x v="7"/>
    <s v="PROJECT MANAGEMENT"/>
    <m/>
    <s v="PREPRM367600"/>
    <s v="093"/>
    <n v="36"/>
    <s v="004"/>
    <s v="ARANGO"/>
    <s v="JOEL"/>
    <x v="149"/>
    <x v="1"/>
    <n v="6612"/>
    <x v="0"/>
    <m/>
    <m/>
    <s v="Y"/>
    <n v="130838"/>
    <n v="39094"/>
    <n v="0.32676518883415434"/>
    <n v="0.24"/>
    <n v="0"/>
    <n v="0.43021346469622329"/>
    <s v="Y"/>
    <n v="130838"/>
    <n v="39094"/>
    <n v="0.32676518883415434"/>
    <n v="0.24"/>
    <n v="0"/>
    <n v="0.43021346469622329"/>
    <n v="169932"/>
    <n v="55527.862068965514"/>
    <n v="40783.68"/>
    <n v="0"/>
    <n v="73107.034482758623"/>
    <n v="169932"/>
    <n v="55527.862068965514"/>
    <n v="40783.68"/>
    <n v="0"/>
    <n v="73107.034482758623"/>
    <n v="96311.542068965515"/>
    <x v="35"/>
    <n v="96311.542068965515"/>
    <x v="36"/>
  </r>
  <r>
    <x v="7"/>
    <s v="PROJECT MANAGEMENT"/>
    <m/>
    <s v="PREPRM367600"/>
    <s v="093"/>
    <n v="36"/>
    <s v="001"/>
    <m/>
    <m/>
    <x v="150"/>
    <x v="0"/>
    <n v="6424"/>
    <x v="54"/>
    <m/>
    <m/>
    <s v="Y"/>
    <n v="44186"/>
    <n v="22642"/>
    <n v="0.8"/>
    <n v="0.12"/>
    <n v="0.04"/>
    <n v="0.04"/>
    <s v="Y"/>
    <n v="44186"/>
    <n v="22642"/>
    <n v="0.8"/>
    <n v="0.12"/>
    <n v="0.04"/>
    <n v="0.04"/>
    <n v="66828"/>
    <n v="53462.400000000001"/>
    <n v="8019.36"/>
    <n v="2673.12"/>
    <n v="2673.12"/>
    <n v="66828"/>
    <n v="53462.400000000001"/>
    <n v="8019.36"/>
    <n v="2673.12"/>
    <n v="2673.12"/>
    <n v="61481.760000000002"/>
    <x v="36"/>
    <n v="61481.760000000002"/>
    <x v="37"/>
  </r>
  <r>
    <x v="7"/>
    <s v="PROJECT MANAGEMENT"/>
    <m/>
    <s v="PREPRM367600"/>
    <s v="093"/>
    <n v="36"/>
    <s v="001"/>
    <m/>
    <m/>
    <x v="151"/>
    <x v="0"/>
    <n v="6427"/>
    <x v="66"/>
    <m/>
    <m/>
    <s v="Y"/>
    <n v="69373"/>
    <n v="27515"/>
    <n v="0"/>
    <n v="0"/>
    <n v="2.2160664819944598E-2"/>
    <n v="0.97783933518005539"/>
    <s v="Y"/>
    <n v="69373"/>
    <n v="27515"/>
    <n v="0"/>
    <n v="0"/>
    <n v="2.2160664819944598E-2"/>
    <n v="0.97783933518005539"/>
    <n v="96888"/>
    <n v="0"/>
    <n v="0"/>
    <n v="2147.1024930747922"/>
    <n v="94740.897506925205"/>
    <n v="96888"/>
    <n v="0"/>
    <n v="0"/>
    <n v="2147.1024930747922"/>
    <n v="94740.897506925205"/>
    <n v="0"/>
    <x v="0"/>
    <n v="0"/>
    <x v="28"/>
  </r>
  <r>
    <x v="7"/>
    <s v="PROJECT MANAGEMENT"/>
    <m/>
    <s v="PREPRM367600"/>
    <s v="093"/>
    <n v="36"/>
    <s v="001"/>
    <m/>
    <m/>
    <x v="152"/>
    <x v="0"/>
    <n v="6610"/>
    <x v="67"/>
    <m/>
    <m/>
    <s v="N"/>
    <n v="75877"/>
    <n v="28774"/>
    <n v="0.8"/>
    <n v="0.12"/>
    <n v="0.04"/>
    <n v="0.04"/>
    <s v="Y"/>
    <n v="75877"/>
    <n v="28774"/>
    <n v="0.8"/>
    <n v="0.12"/>
    <n v="0.04"/>
    <n v="0.04"/>
    <n v="104651"/>
    <n v="83720.800000000003"/>
    <n v="12558.119999999999"/>
    <n v="4186.04"/>
    <n v="4186.04"/>
    <n v="104651"/>
    <n v="83720.800000000003"/>
    <n v="12558.119999999999"/>
    <n v="4186.04"/>
    <n v="4186.04"/>
    <n v="96278.92"/>
    <x v="37"/>
    <n v="96278.92"/>
    <x v="38"/>
  </r>
  <r>
    <x v="7"/>
    <s v="PROJECT MANAGEMENT"/>
    <m/>
    <s v="PREPRM367600"/>
    <s v="093"/>
    <n v="36"/>
    <s v="001"/>
    <m/>
    <m/>
    <x v="153"/>
    <x v="0"/>
    <n v="6610"/>
    <x v="67"/>
    <m/>
    <m/>
    <s v="N"/>
    <n v="75877"/>
    <n v="28774"/>
    <n v="0.8"/>
    <n v="0.12"/>
    <n v="0.04"/>
    <n v="0.04"/>
    <s v="Y"/>
    <n v="75877"/>
    <n v="28774"/>
    <n v="0.8"/>
    <n v="0.12"/>
    <n v="0.04"/>
    <n v="0.04"/>
    <n v="104651"/>
    <n v="83720.800000000003"/>
    <n v="12558.119999999999"/>
    <n v="4186.04"/>
    <n v="4186.04"/>
    <n v="104651"/>
    <n v="83720.800000000003"/>
    <n v="12558.119999999999"/>
    <n v="4186.04"/>
    <n v="4186.04"/>
    <n v="96278.92"/>
    <x v="37"/>
    <n v="96278.92"/>
    <x v="38"/>
  </r>
  <r>
    <x v="7"/>
    <s v="PROJECT MANAGEMENT"/>
    <m/>
    <s v="PREPRM367600"/>
    <s v="093"/>
    <n v="36"/>
    <s v="001"/>
    <m/>
    <m/>
    <x v="154"/>
    <x v="0"/>
    <n v="6610"/>
    <x v="67"/>
    <m/>
    <m/>
    <s v="N"/>
    <n v="75877"/>
    <n v="28774"/>
    <n v="0.8"/>
    <n v="0.12"/>
    <n v="0.04"/>
    <n v="0.04"/>
    <s v="Y"/>
    <n v="75877"/>
    <n v="28774"/>
    <n v="0.8"/>
    <n v="0.12"/>
    <n v="0.04"/>
    <n v="0.04"/>
    <n v="104651"/>
    <n v="83720.800000000003"/>
    <n v="12558.119999999999"/>
    <n v="4186.04"/>
    <n v="4186.04"/>
    <n v="104651"/>
    <n v="83720.800000000003"/>
    <n v="12558.119999999999"/>
    <n v="4186.04"/>
    <n v="4186.04"/>
    <n v="96278.92"/>
    <x v="37"/>
    <n v="96278.92"/>
    <x v="38"/>
  </r>
  <r>
    <x v="7"/>
    <s v="PROJECT MANAGEMENT"/>
    <m/>
    <s v="PREPRM367600"/>
    <s v="093"/>
    <n v="36"/>
    <s v="001"/>
    <m/>
    <m/>
    <x v="155"/>
    <x v="0"/>
    <n v="6610"/>
    <x v="67"/>
    <m/>
    <m/>
    <s v="N"/>
    <n v="75877"/>
    <n v="28774"/>
    <n v="0.8"/>
    <n v="0.12"/>
    <n v="0.04"/>
    <n v="0.04"/>
    <s v="Y"/>
    <n v="75877"/>
    <n v="28774"/>
    <n v="0.8"/>
    <n v="0.12"/>
    <n v="0.04"/>
    <n v="0.04"/>
    <n v="104651"/>
    <n v="83720.800000000003"/>
    <n v="12558.119999999999"/>
    <n v="4186.04"/>
    <n v="4186.04"/>
    <n v="104651"/>
    <n v="83720.800000000003"/>
    <n v="12558.119999999999"/>
    <n v="4186.04"/>
    <n v="4186.04"/>
    <n v="96278.92"/>
    <x v="37"/>
    <n v="96278.92"/>
    <x v="38"/>
  </r>
  <r>
    <x v="7"/>
    <s v="PROJECT MANAGEMENT"/>
    <m/>
    <s v="PREPRM367600"/>
    <s v="093"/>
    <n v="36"/>
    <s v="001"/>
    <m/>
    <m/>
    <x v="156"/>
    <x v="0"/>
    <n v="6610"/>
    <x v="67"/>
    <m/>
    <m/>
    <s v="N"/>
    <n v="75877"/>
    <n v="28774"/>
    <n v="0.8"/>
    <n v="0.12"/>
    <n v="0.04"/>
    <n v="0.04"/>
    <s v="Y"/>
    <n v="75877"/>
    <n v="28774"/>
    <n v="0.8"/>
    <n v="0.12"/>
    <n v="0.04"/>
    <n v="0.04"/>
    <n v="104651"/>
    <n v="83720.800000000003"/>
    <n v="12558.119999999999"/>
    <n v="4186.04"/>
    <n v="4186.04"/>
    <n v="104651"/>
    <n v="83720.800000000003"/>
    <n v="12558.119999999999"/>
    <n v="4186.04"/>
    <n v="4186.04"/>
    <n v="96278.92"/>
    <x v="37"/>
    <n v="96278.92"/>
    <x v="38"/>
  </r>
  <r>
    <x v="7"/>
    <s v="PROJECT MANAGEMENT"/>
    <m/>
    <s v="PREPRM367600"/>
    <s v="093"/>
    <n v="36"/>
    <s v="001"/>
    <s v="PEREZ-CASTANEDA"/>
    <s v="CESAR"/>
    <x v="157"/>
    <x v="1"/>
    <n v="6611"/>
    <x v="6"/>
    <m/>
    <m/>
    <s v="Y"/>
    <n v="99105"/>
    <n v="33262"/>
    <n v="0.52362707535121333"/>
    <n v="0.28999999999999998"/>
    <n v="0.04"/>
    <n v="0.15"/>
    <s v="Y"/>
    <n v="99105"/>
    <n v="33262"/>
    <n v="0.52362707535121333"/>
    <n v="0.28999999999999998"/>
    <n v="0.04"/>
    <n v="0.15"/>
    <n v="132367"/>
    <n v="69310.945083014056"/>
    <n v="38386.43"/>
    <n v="5294.68"/>
    <n v="19855.05"/>
    <n v="132367"/>
    <n v="69310.945083014056"/>
    <n v="38386.43"/>
    <n v="5294.68"/>
    <n v="19855.05"/>
    <n v="107697.37508301405"/>
    <x v="38"/>
    <n v="107697.37508301405"/>
    <x v="39"/>
  </r>
  <r>
    <x v="7"/>
    <s v="PROJECT MANAGEMENT"/>
    <m/>
    <s v="PREPRM367600"/>
    <s v="093"/>
    <n v="36"/>
    <s v="001"/>
    <m/>
    <m/>
    <x v="158"/>
    <x v="0"/>
    <n v="6611"/>
    <x v="6"/>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s v="GONZALEZ"/>
    <s v="JOSE"/>
    <x v="159"/>
    <x v="1"/>
    <n v="6611"/>
    <x v="6"/>
    <m/>
    <m/>
    <s v="Y"/>
    <n v="132816"/>
    <n v="39473"/>
    <n v="3.857566765578635E-2"/>
    <n v="0.95"/>
    <n v="0"/>
    <n v="1.0385756676557863E-2"/>
    <s v="Y"/>
    <n v="132816"/>
    <n v="39473"/>
    <n v="3.857566765578635E-2"/>
    <n v="0.95"/>
    <n v="0"/>
    <n v="1.0385756676557863E-2"/>
    <n v="172289"/>
    <n v="6646.1632047477742"/>
    <n v="163674.54999999999"/>
    <n v="0"/>
    <n v="1789.3516320474776"/>
    <n v="172289"/>
    <n v="6646.1632047477742"/>
    <n v="163674.54999999999"/>
    <n v="0"/>
    <n v="1789.3516320474776"/>
    <n v="170320.71320474776"/>
    <x v="39"/>
    <n v="170320.71320474776"/>
    <x v="40"/>
  </r>
  <r>
    <x v="7"/>
    <s v="PROJECT MANAGEMENT"/>
    <m/>
    <s v="PREPRM367600"/>
    <s v="093"/>
    <n v="36"/>
    <s v="001"/>
    <s v="GARCIA"/>
    <s v="JOSE"/>
    <x v="160"/>
    <x v="1"/>
    <n v="6611"/>
    <x v="6"/>
    <m/>
    <m/>
    <s v="Y"/>
    <n v="104549"/>
    <n v="34325"/>
    <n v="0.74"/>
    <n v="0.03"/>
    <n v="0"/>
    <n v="0.23"/>
    <s v="Y"/>
    <n v="104549"/>
    <n v="34325"/>
    <n v="0.74"/>
    <n v="0.03"/>
    <n v="0"/>
    <n v="0.23"/>
    <n v="138874"/>
    <n v="102766.76"/>
    <n v="4166.22"/>
    <n v="0"/>
    <n v="31941.02"/>
    <n v="138874"/>
    <n v="102766.76"/>
    <n v="4166.22"/>
    <n v="0"/>
    <n v="31941.02"/>
    <n v="106932.98"/>
    <x v="40"/>
    <n v="106932.98"/>
    <x v="41"/>
  </r>
  <r>
    <x v="7"/>
    <s v="PROJECT MANAGEMENT"/>
    <m/>
    <s v="PREPRM367600"/>
    <s v="093"/>
    <n v="36"/>
    <s v="001"/>
    <s v="PENA"/>
    <s v="GUILLERMO"/>
    <x v="161"/>
    <x v="1"/>
    <n v="6611"/>
    <x v="6"/>
    <m/>
    <m/>
    <s v="Y"/>
    <n v="146356"/>
    <n v="51946"/>
    <n v="0.3"/>
    <n v="0.67"/>
    <n v="0.03"/>
    <n v="0"/>
    <s v="Y"/>
    <n v="146356"/>
    <n v="51946"/>
    <n v="0.3"/>
    <n v="0.67"/>
    <n v="0.03"/>
    <n v="0"/>
    <n v="198302"/>
    <n v="59490.6"/>
    <n v="132862.34"/>
    <n v="5949.0599999999995"/>
    <n v="0"/>
    <n v="198302"/>
    <n v="59490.6"/>
    <n v="132862.34"/>
    <n v="5949.0599999999995"/>
    <n v="0"/>
    <n v="192352.94"/>
    <x v="41"/>
    <n v="192352.94"/>
    <x v="42"/>
  </r>
  <r>
    <x v="7"/>
    <s v="PROJECT MANAGEMENT"/>
    <m/>
    <s v="PREPRM367600"/>
    <s v="093"/>
    <n v="36"/>
    <s v="001"/>
    <s v="CASTRO-HERNANDEZ"/>
    <s v="ROSANGELINA"/>
    <x v="162"/>
    <x v="1"/>
    <n v="6611"/>
    <x v="6"/>
    <m/>
    <m/>
    <s v="Y"/>
    <n v="80789"/>
    <n v="29725"/>
    <n v="0.36"/>
    <n v="0.05"/>
    <n v="0"/>
    <n v="0.59"/>
    <s v="Y"/>
    <n v="80789"/>
    <n v="29725"/>
    <n v="0.36"/>
    <n v="0.05"/>
    <n v="0"/>
    <n v="0.59"/>
    <n v="110514"/>
    <n v="39785.040000000001"/>
    <n v="5525.7000000000007"/>
    <n v="0"/>
    <n v="65203.259999999995"/>
    <n v="110514"/>
    <n v="39785.040000000001"/>
    <n v="5525.7000000000007"/>
    <n v="0"/>
    <n v="65203.259999999995"/>
    <n v="45310.740000000005"/>
    <x v="42"/>
    <n v="45310.740000000005"/>
    <x v="43"/>
  </r>
  <r>
    <x v="7"/>
    <s v="PROJECT MANAGEMENT"/>
    <m/>
    <s v="PREPRM367600"/>
    <s v="093"/>
    <n v="36"/>
    <s v="001"/>
    <m/>
    <m/>
    <x v="163"/>
    <x v="0"/>
    <n v="6611"/>
    <x v="6"/>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s v="BRUNET"/>
    <s v="MAHE"/>
    <x v="164"/>
    <x v="1"/>
    <n v="6611"/>
    <x v="6"/>
    <m/>
    <m/>
    <s v="Y"/>
    <n v="93230"/>
    <n v="32134"/>
    <n v="0.21"/>
    <n v="0.64"/>
    <n v="0"/>
    <n v="0.15"/>
    <s v="Y"/>
    <n v="93230"/>
    <n v="32134"/>
    <n v="0.21"/>
    <n v="0.64"/>
    <n v="0"/>
    <n v="0.15"/>
    <n v="125364"/>
    <n v="26326.44"/>
    <n v="80232.960000000006"/>
    <n v="0"/>
    <n v="18804.599999999999"/>
    <n v="125364"/>
    <n v="26326.44"/>
    <n v="80232.960000000006"/>
    <n v="0"/>
    <n v="18804.599999999999"/>
    <n v="106559.40000000001"/>
    <x v="43"/>
    <n v="106559.40000000001"/>
    <x v="44"/>
  </r>
  <r>
    <x v="7"/>
    <s v="PROJECT MANAGEMENT"/>
    <m/>
    <s v="PREPRM367600"/>
    <s v="093"/>
    <n v="36"/>
    <s v="001"/>
    <m/>
    <m/>
    <x v="165"/>
    <x v="0"/>
    <n v="6611"/>
    <x v="6"/>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66"/>
    <x v="0"/>
    <n v="6611"/>
    <x v="6"/>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s v="AYALA"/>
    <s v="RICARDO"/>
    <x v="167"/>
    <x v="1"/>
    <n v="6611"/>
    <x v="6"/>
    <m/>
    <m/>
    <s v="Y"/>
    <n v="135928"/>
    <n v="40388"/>
    <n v="0.55000000000000004"/>
    <n v="0.31"/>
    <n v="0"/>
    <n v="0.14000000000000001"/>
    <s v="Y"/>
    <n v="135928"/>
    <n v="40388"/>
    <n v="0.55000000000000004"/>
    <n v="0.31"/>
    <n v="0"/>
    <n v="0.14000000000000001"/>
    <n v="176316"/>
    <n v="96973.8"/>
    <n v="54657.96"/>
    <n v="0"/>
    <n v="24684.240000000002"/>
    <n v="176316"/>
    <n v="96973.8"/>
    <n v="54657.96"/>
    <n v="0"/>
    <n v="24684.240000000002"/>
    <n v="151631.76"/>
    <x v="44"/>
    <n v="151631.76"/>
    <x v="45"/>
  </r>
  <r>
    <x v="7"/>
    <s v="PROJECT MANAGEMENT"/>
    <m/>
    <s v="PREPRM367600"/>
    <s v="093"/>
    <n v="36"/>
    <s v="001"/>
    <s v="PEREDA"/>
    <s v="MARNY"/>
    <x v="168"/>
    <x v="1"/>
    <n v="6611"/>
    <x v="6"/>
    <m/>
    <m/>
    <s v="Y"/>
    <n v="88402"/>
    <n v="31199"/>
    <n v="0.4"/>
    <n v="0.28000000000000003"/>
    <n v="0"/>
    <n v="0.32"/>
    <s v="Y"/>
    <n v="88402"/>
    <n v="31199"/>
    <n v="0.4"/>
    <n v="0.28000000000000003"/>
    <n v="0"/>
    <n v="0.32"/>
    <n v="119601"/>
    <n v="47840.4"/>
    <n v="33488.280000000006"/>
    <n v="0"/>
    <n v="38272.32"/>
    <n v="119601"/>
    <n v="47840.4"/>
    <n v="33488.280000000006"/>
    <n v="0"/>
    <n v="38272.32"/>
    <n v="81328.680000000008"/>
    <x v="45"/>
    <n v="81328.680000000008"/>
    <x v="46"/>
  </r>
  <r>
    <x v="7"/>
    <s v="PROJECT MANAGEMENT"/>
    <m/>
    <s v="PREPRM367600"/>
    <s v="093"/>
    <n v="36"/>
    <s v="001"/>
    <s v="NAVARRO"/>
    <s v="ANA"/>
    <x v="169"/>
    <x v="1"/>
    <n v="6611"/>
    <x v="6"/>
    <m/>
    <m/>
    <s v="Y"/>
    <n v="130177"/>
    <n v="47859"/>
    <n v="0.71"/>
    <n v="0"/>
    <n v="0"/>
    <n v="0.28999999999999998"/>
    <s v="Y"/>
    <n v="130177"/>
    <n v="47859"/>
    <n v="0.71"/>
    <n v="0"/>
    <n v="0"/>
    <n v="0.28999999999999998"/>
    <n v="178036"/>
    <n v="126405.56"/>
    <n v="0"/>
    <n v="0"/>
    <n v="51630.439999999995"/>
    <n v="178036"/>
    <n v="126405.56"/>
    <n v="0"/>
    <n v="0"/>
    <n v="51630.439999999995"/>
    <n v="126405.56"/>
    <x v="46"/>
    <n v="126405.56"/>
    <x v="47"/>
  </r>
  <r>
    <x v="7"/>
    <s v="PROJECT MANAGEMENT"/>
    <m/>
    <s v="PREPRM367600"/>
    <s v="093"/>
    <n v="36"/>
    <s v="001"/>
    <m/>
    <m/>
    <x v="170"/>
    <x v="0"/>
    <n v="6611"/>
    <x v="6"/>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71"/>
    <x v="0"/>
    <n v="6611"/>
    <x v="6"/>
    <m/>
    <m/>
    <s v="N"/>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72"/>
    <x v="0"/>
    <n v="6611"/>
    <x v="6"/>
    <m/>
    <m/>
    <s v="N"/>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73"/>
    <x v="0"/>
    <n v="6611"/>
    <x v="6"/>
    <m/>
    <m/>
    <s v="N"/>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74"/>
    <x v="0"/>
    <n v="6611"/>
    <x v="6"/>
    <m/>
    <m/>
    <s v="N"/>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75"/>
    <x v="0"/>
    <n v="6611"/>
    <x v="6"/>
    <m/>
    <m/>
    <s v="N"/>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s v="TRUJILLO"/>
    <s v="ANGEL"/>
    <x v="176"/>
    <x v="1"/>
    <n v="6612"/>
    <x v="0"/>
    <m/>
    <m/>
    <s v="Y"/>
    <n v="132009"/>
    <n v="48550"/>
    <n v="0.7"/>
    <n v="0.14000000000000001"/>
    <n v="0"/>
    <n v="0.16"/>
    <s v="Y"/>
    <n v="132009"/>
    <n v="48550"/>
    <n v="0.7"/>
    <n v="0.14000000000000001"/>
    <n v="0"/>
    <n v="0.16"/>
    <n v="180559"/>
    <n v="126391.29999999999"/>
    <n v="25278.260000000002"/>
    <n v="0"/>
    <n v="28889.440000000002"/>
    <n v="180559"/>
    <n v="126391.29999999999"/>
    <n v="25278.260000000002"/>
    <n v="0"/>
    <n v="28889.440000000002"/>
    <n v="151669.56"/>
    <x v="47"/>
    <n v="151669.56"/>
    <x v="48"/>
  </r>
  <r>
    <x v="7"/>
    <s v="PROJECT MANAGEMENT"/>
    <m/>
    <s v="PREPRM367600"/>
    <s v="093"/>
    <n v="36"/>
    <s v="004"/>
    <s v="LI"/>
    <s v="LIN"/>
    <x v="177"/>
    <x v="1"/>
    <n v="6612"/>
    <x v="0"/>
    <m/>
    <m/>
    <s v="Y"/>
    <n v="134015"/>
    <n v="40011"/>
    <n v="0.09"/>
    <n v="0.01"/>
    <n v="0.02"/>
    <n v="0.88"/>
    <s v="Y"/>
    <n v="134015"/>
    <n v="40011"/>
    <n v="0.09"/>
    <n v="0.01"/>
    <n v="0.02"/>
    <n v="0.88"/>
    <n v="174026"/>
    <n v="15662.34"/>
    <n v="1740.26"/>
    <n v="3480.52"/>
    <n v="153142.88"/>
    <n v="174026"/>
    <n v="15662.34"/>
    <n v="1740.26"/>
    <n v="3480.52"/>
    <n v="153142.88"/>
    <n v="17402.599999999999"/>
    <x v="48"/>
    <n v="17402.599999999999"/>
    <x v="24"/>
  </r>
  <r>
    <x v="7"/>
    <s v="PROJECT MANAGEMENT"/>
    <m/>
    <s v="PREPRM367600"/>
    <s v="093"/>
    <n v="36"/>
    <s v="001"/>
    <m/>
    <m/>
    <x v="178"/>
    <x v="0"/>
    <n v="7357"/>
    <x v="68"/>
    <m/>
    <m/>
    <s v="Y"/>
    <n v="69393"/>
    <n v="27518"/>
    <n v="0.8"/>
    <n v="0.12"/>
    <n v="0.04"/>
    <n v="0.04"/>
    <s v="Y"/>
    <n v="69393"/>
    <n v="27518"/>
    <n v="0.8"/>
    <n v="0.12"/>
    <n v="0.04"/>
    <n v="0.04"/>
    <n v="96911"/>
    <n v="77528.800000000003"/>
    <n v="11629.32"/>
    <n v="3876.44"/>
    <n v="3876.44"/>
    <n v="96911"/>
    <n v="77528.800000000003"/>
    <n v="11629.32"/>
    <n v="3876.44"/>
    <n v="3876.44"/>
    <n v="89158.12"/>
    <x v="37"/>
    <n v="89158.12"/>
    <x v="38"/>
  </r>
  <r>
    <x v="7"/>
    <s v="CAPITAL PROGRAMS"/>
    <m/>
    <s v="PREPCP378001"/>
    <s v="093"/>
    <n v="37"/>
    <s v="001"/>
    <s v="SHINDE"/>
    <s v="SWAPNA"/>
    <x v="179"/>
    <x v="1"/>
    <n v="6453"/>
    <x v="55"/>
    <m/>
    <m/>
    <s v="Y"/>
    <n v="101459"/>
    <n v="33512"/>
    <n v="0.37"/>
    <n v="0.09"/>
    <n v="0.47"/>
    <n v="7.0000000000000007E-2"/>
    <s v="Y"/>
    <n v="101459"/>
    <n v="33512"/>
    <n v="0.37"/>
    <n v="0.09"/>
    <n v="0.47"/>
    <n v="7.0000000000000007E-2"/>
    <n v="134971"/>
    <n v="49939.27"/>
    <n v="12147.39"/>
    <n v="63436.369999999995"/>
    <n v="9447.9700000000012"/>
    <n v="134971"/>
    <n v="49939.27"/>
    <n v="12147.39"/>
    <n v="63436.369999999995"/>
    <n v="9447.9700000000012"/>
    <n v="62086.659999999996"/>
    <x v="49"/>
    <n v="62086.659999999996"/>
    <x v="49"/>
  </r>
  <r>
    <x v="7"/>
    <s v="CAPITAL PROGRAMS"/>
    <m/>
    <s v="PREPCP378001"/>
    <s v="093"/>
    <n v="37"/>
    <s v="001"/>
    <s v="BAZ"/>
    <s v="URBANO"/>
    <x v="180"/>
    <x v="1"/>
    <n v="6453"/>
    <x v="55"/>
    <m/>
    <m/>
    <s v="Y"/>
    <n v="104498"/>
    <n v="34108"/>
    <n v="0"/>
    <n v="0"/>
    <n v="1"/>
    <n v="0"/>
    <s v="Y"/>
    <n v="104498"/>
    <n v="34108"/>
    <n v="0"/>
    <n v="0"/>
    <n v="1"/>
    <n v="0"/>
    <n v="138606"/>
    <n v="0"/>
    <n v="0"/>
    <n v="138606"/>
    <n v="0"/>
    <n v="138606"/>
    <n v="0"/>
    <n v="0"/>
    <n v="138606"/>
    <n v="0"/>
    <n v="0"/>
    <x v="0"/>
    <n v="0"/>
    <x v="28"/>
  </r>
  <r>
    <x v="7"/>
    <s v="CAPITAL PROGRAMS"/>
    <m/>
    <s v="PREPCP378001"/>
    <s v="093"/>
    <n v="37"/>
    <s v="001"/>
    <s v="ALMIROLA"/>
    <s v="MARIBEL"/>
    <x v="181"/>
    <x v="1"/>
    <n v="6453"/>
    <x v="55"/>
    <m/>
    <m/>
    <s v="Y"/>
    <n v="87527"/>
    <n v="31029"/>
    <n v="0"/>
    <n v="0"/>
    <n v="1"/>
    <n v="0"/>
    <s v="Y"/>
    <n v="87527"/>
    <n v="31029"/>
    <n v="0"/>
    <n v="0"/>
    <n v="1"/>
    <n v="0"/>
    <n v="118556"/>
    <n v="0"/>
    <n v="0"/>
    <n v="118556"/>
    <n v="0"/>
    <n v="118556"/>
    <n v="0"/>
    <n v="0"/>
    <n v="118556"/>
    <n v="0"/>
    <n v="0"/>
    <x v="0"/>
    <n v="0"/>
    <x v="28"/>
  </r>
  <r>
    <x v="7"/>
    <s v="CAPITAL PROGRAMS"/>
    <m/>
    <s v="PREPCP378001"/>
    <s v="093"/>
    <n v="37"/>
    <s v="001"/>
    <m/>
    <m/>
    <x v="182"/>
    <x v="0"/>
    <n v="6612"/>
    <x v="0"/>
    <m/>
    <m/>
    <s v="Y"/>
    <n v="100187"/>
    <n v="33480"/>
    <n v="0.7"/>
    <n v="0.2"/>
    <n v="0.05"/>
    <n v="0.05"/>
    <s v="Y"/>
    <n v="100187"/>
    <n v="33480"/>
    <n v="0.7"/>
    <n v="0.2"/>
    <n v="0.05"/>
    <n v="0.05"/>
    <n v="133667"/>
    <n v="93566.9"/>
    <n v="26733.4"/>
    <n v="6683.35"/>
    <n v="6683.35"/>
    <n v="133667"/>
    <n v="93566.9"/>
    <n v="26733.4"/>
    <n v="6683.35"/>
    <n v="6683.35"/>
    <n v="120300.29999999999"/>
    <x v="50"/>
    <n v="120300.29999999999"/>
    <x v="50"/>
  </r>
  <r>
    <x v="7"/>
    <s v="CAPITAL PROGRAMS"/>
    <m/>
    <s v="PREPCP378001"/>
    <s v="093"/>
    <n v="37"/>
    <s v="001"/>
    <s v="FERNANDEZ-CUERVO"/>
    <s v="VICTOR"/>
    <x v="183"/>
    <x v="1"/>
    <n v="6612"/>
    <x v="0"/>
    <m/>
    <m/>
    <s v="Y"/>
    <n v="143999"/>
    <n v="41487"/>
    <n v="0"/>
    <n v="0"/>
    <n v="1"/>
    <n v="0"/>
    <s v="Y"/>
    <n v="143999"/>
    <n v="41487"/>
    <n v="0"/>
    <n v="0"/>
    <n v="1"/>
    <n v="0"/>
    <n v="185486"/>
    <n v="0"/>
    <n v="0"/>
    <n v="185486"/>
    <n v="0"/>
    <n v="185486"/>
    <n v="0"/>
    <n v="0"/>
    <n v="185486"/>
    <n v="0"/>
    <n v="0"/>
    <x v="0"/>
    <n v="0"/>
    <x v="28"/>
  </r>
  <r>
    <x v="7"/>
    <s v="CAPITAL PROGRAMS"/>
    <m/>
    <s v="PREPCP378001"/>
    <s v="093"/>
    <n v="37"/>
    <s v="001"/>
    <s v="MENOHER-CASE"/>
    <s v="JOANNE"/>
    <x v="184"/>
    <x v="1"/>
    <n v="7281"/>
    <x v="69"/>
    <m/>
    <m/>
    <s v="Y"/>
    <n v="124207"/>
    <n v="37879"/>
    <n v="0.31"/>
    <n v="0.23"/>
    <n v="0.02"/>
    <n v="0.44"/>
    <s v="Y"/>
    <n v="124207"/>
    <n v="37879"/>
    <n v="0.31"/>
    <n v="0.23"/>
    <n v="0.02"/>
    <n v="0.44"/>
    <n v="162086"/>
    <n v="50246.659999999996"/>
    <n v="37279.78"/>
    <n v="3241.7200000000003"/>
    <n v="71317.84"/>
    <n v="162086"/>
    <n v="50246.659999999996"/>
    <n v="37279.78"/>
    <n v="3241.7200000000003"/>
    <n v="71317.84"/>
    <n v="87526.44"/>
    <x v="51"/>
    <n v="87526.44"/>
    <x v="51"/>
  </r>
  <r>
    <x v="7"/>
    <s v="CAPITAL PROGRAMS"/>
    <m/>
    <s v="PREPCP378001"/>
    <s v="093"/>
    <n v="37"/>
    <s v="001"/>
    <m/>
    <m/>
    <x v="185"/>
    <x v="0"/>
    <n v="7388"/>
    <x v="70"/>
    <m/>
    <m/>
    <s v="Y"/>
    <n v="103751"/>
    <n v="34171"/>
    <n v="0"/>
    <n v="0"/>
    <n v="1"/>
    <n v="0"/>
    <s v="Y"/>
    <n v="103751"/>
    <n v="34171"/>
    <n v="0"/>
    <n v="0"/>
    <n v="1"/>
    <n v="0"/>
    <n v="137922"/>
    <n v="0"/>
    <n v="0"/>
    <n v="137922"/>
    <n v="0"/>
    <n v="137922"/>
    <n v="0"/>
    <n v="0"/>
    <n v="137922"/>
    <n v="0"/>
    <n v="0"/>
    <x v="0"/>
    <n v="0"/>
    <x v="28"/>
  </r>
  <r>
    <x v="7"/>
    <s v="CAPITAL PROGRAMS"/>
    <m/>
    <s v="PREPCP378001"/>
    <s v="093"/>
    <n v="37"/>
    <s v="001"/>
    <s v="CABANAS"/>
    <s v="HUMBERTO"/>
    <x v="186"/>
    <x v="1"/>
    <n v="7391"/>
    <x v="71"/>
    <m/>
    <m/>
    <s v="Y"/>
    <n v="140875"/>
    <n v="41358"/>
    <n v="0"/>
    <n v="0"/>
    <n v="1"/>
    <n v="0"/>
    <s v="Y"/>
    <n v="140875"/>
    <n v="41358"/>
    <n v="0"/>
    <n v="0"/>
    <n v="1"/>
    <n v="0"/>
    <n v="182233"/>
    <n v="0"/>
    <n v="0"/>
    <n v="182233"/>
    <n v="0"/>
    <n v="182233"/>
    <n v="0"/>
    <n v="0"/>
    <n v="182233"/>
    <n v="0"/>
    <n v="0"/>
    <x v="0"/>
    <n v="0"/>
    <x v="28"/>
  </r>
  <r>
    <x v="7"/>
    <s v="CAPITAL PROGRAMS"/>
    <m/>
    <s v="PREPCP378001"/>
    <s v="093"/>
    <n v="37"/>
    <s v="001"/>
    <s v="BECAR CAVERO"/>
    <s v="JEFFERY"/>
    <x v="187"/>
    <x v="1"/>
    <s v="0012"/>
    <x v="72"/>
    <m/>
    <m/>
    <s v="Y"/>
    <n v="35765"/>
    <n v="21008"/>
    <n v="0.43"/>
    <n v="0.04"/>
    <n v="0.24"/>
    <n v="0.28999999999999998"/>
    <s v="Y"/>
    <n v="35765"/>
    <n v="21008"/>
    <n v="0.43"/>
    <n v="0.04"/>
    <n v="0.24"/>
    <n v="0.28999999999999998"/>
    <n v="56773"/>
    <n v="24412.39"/>
    <n v="2270.92"/>
    <n v="13625.519999999999"/>
    <n v="16464.169999999998"/>
    <n v="56773"/>
    <n v="24412.39"/>
    <n v="2270.92"/>
    <n v="13625.519999999999"/>
    <n v="16464.169999999998"/>
    <n v="26683.309999999998"/>
    <x v="52"/>
    <n v="26683.309999999998"/>
    <x v="52"/>
  </r>
  <r>
    <x v="7"/>
    <s v="CAPITAL PROGRAMS"/>
    <m/>
    <s v="PREPCP378001"/>
    <s v="093"/>
    <n v="37"/>
    <s v="001"/>
    <s v="RODRIGUEZ"/>
    <s v="MELISSA"/>
    <x v="188"/>
    <x v="1"/>
    <s v="0094"/>
    <x v="65"/>
    <m/>
    <m/>
    <s v="Y"/>
    <n v="50481"/>
    <n v="23857"/>
    <n v="0"/>
    <n v="0"/>
    <n v="1"/>
    <n v="0"/>
    <s v="Y"/>
    <n v="50481"/>
    <n v="23857"/>
    <n v="0"/>
    <n v="0"/>
    <n v="1"/>
    <n v="0"/>
    <n v="74338"/>
    <n v="0"/>
    <n v="0"/>
    <n v="74338"/>
    <n v="0"/>
    <n v="74338"/>
    <n v="0"/>
    <n v="0"/>
    <n v="74338"/>
    <n v="0"/>
    <n v="0"/>
    <x v="0"/>
    <n v="0"/>
    <x v="28"/>
  </r>
  <r>
    <x v="7"/>
    <s v="CAPITAL PROGRAMS"/>
    <m/>
    <s v="PREPCP378001"/>
    <s v="093"/>
    <n v="37"/>
    <s v="001"/>
    <s v="PEREZ-MEDINA"/>
    <s v="MONIQUE"/>
    <x v="189"/>
    <x v="1"/>
    <s v="0265"/>
    <x v="73"/>
    <m/>
    <m/>
    <s v="Y"/>
    <n v="65946"/>
    <n v="26851"/>
    <n v="0.5"/>
    <n v="0.06"/>
    <n v="0.03"/>
    <n v="0.41"/>
    <s v="Y"/>
    <n v="65946"/>
    <n v="26851"/>
    <n v="0.5"/>
    <n v="0.06"/>
    <n v="0.03"/>
    <n v="0.41"/>
    <n v="92797"/>
    <n v="46398.5"/>
    <n v="5567.82"/>
    <n v="2783.91"/>
    <n v="38046.769999999997"/>
    <n v="92797"/>
    <n v="46398.5"/>
    <n v="5567.82"/>
    <n v="2783.91"/>
    <n v="38046.769999999997"/>
    <n v="51966.32"/>
    <x v="53"/>
    <n v="51966.32"/>
    <x v="53"/>
  </r>
  <r>
    <x v="7"/>
    <s v="CAPITAL PROGRAMS"/>
    <m/>
    <s v="PREPCP378001"/>
    <s v="093"/>
    <n v="37"/>
    <s v="001"/>
    <s v="CORELLA"/>
    <s v="DAYAMI"/>
    <x v="190"/>
    <x v="1"/>
    <s v="0265"/>
    <x v="73"/>
    <m/>
    <m/>
    <s v="Y"/>
    <n v="66121"/>
    <n v="26746"/>
    <n v="0.44"/>
    <n v="0"/>
    <n v="0.25"/>
    <n v="0.31"/>
    <s v="Y"/>
    <n v="66121"/>
    <n v="26746"/>
    <n v="0.44"/>
    <n v="0"/>
    <n v="0.25"/>
    <n v="0.31"/>
    <n v="92867"/>
    <n v="40861.480000000003"/>
    <n v="0"/>
    <n v="23216.75"/>
    <n v="28788.77"/>
    <n v="92867"/>
    <n v="40861.480000000003"/>
    <n v="0"/>
    <n v="23216.75"/>
    <n v="28788.77"/>
    <n v="40861.480000000003"/>
    <x v="54"/>
    <n v="40861.480000000003"/>
    <x v="54"/>
  </r>
  <r>
    <x v="7"/>
    <s v="CAPITAL PROGRAMS"/>
    <m/>
    <s v="PREPCP378001"/>
    <s v="093"/>
    <n v="37"/>
    <s v="001"/>
    <s v="REYES"/>
    <s v="FRANCELA"/>
    <x v="191"/>
    <x v="1"/>
    <s v="0265"/>
    <x v="73"/>
    <m/>
    <m/>
    <s v="Y"/>
    <n v="68735"/>
    <n v="27391"/>
    <n v="0.46"/>
    <n v="0"/>
    <n v="0"/>
    <n v="0.54"/>
    <s v="Y"/>
    <n v="68735"/>
    <n v="27391"/>
    <n v="0.46"/>
    <n v="0"/>
    <n v="0"/>
    <n v="0.54"/>
    <n v="96126"/>
    <n v="44217.96"/>
    <n v="0"/>
    <n v="0"/>
    <n v="51908.04"/>
    <n v="96126"/>
    <n v="44217.96"/>
    <n v="0"/>
    <n v="0"/>
    <n v="51908.04"/>
    <n v="44217.96"/>
    <x v="49"/>
    <n v="44217.96"/>
    <x v="49"/>
  </r>
  <r>
    <x v="7"/>
    <s v="CAPITAL PROGRAMS"/>
    <m/>
    <s v="PREPCP378001"/>
    <s v="093"/>
    <n v="37"/>
    <s v="001"/>
    <m/>
    <m/>
    <x v="192"/>
    <x v="0"/>
    <s v="0265"/>
    <x v="73"/>
    <m/>
    <m/>
    <s v="Y"/>
    <n v="68735"/>
    <n v="27391"/>
    <n v="0.8"/>
    <n v="0.12"/>
    <n v="0.04"/>
    <n v="0.04"/>
    <s v="Y"/>
    <n v="68735"/>
    <n v="27391"/>
    <n v="0.8"/>
    <n v="0.12"/>
    <n v="0.04"/>
    <n v="0.04"/>
    <n v="96126"/>
    <n v="76900.800000000003"/>
    <n v="11535.119999999999"/>
    <n v="3845.04"/>
    <n v="3845.04"/>
    <n v="96126"/>
    <n v="76900.800000000003"/>
    <n v="11535.119999999999"/>
    <n v="3845.04"/>
    <n v="3845.04"/>
    <n v="88435.92"/>
    <x v="37"/>
    <n v="88435.92"/>
    <x v="38"/>
  </r>
  <r>
    <x v="7"/>
    <s v="CAPITAL PROGRAMS"/>
    <m/>
    <s v="PREPCP378001"/>
    <s v="093"/>
    <n v="37"/>
    <s v="001"/>
    <s v="IGLESIAS"/>
    <s v="MIGUEL"/>
    <x v="193"/>
    <x v="1"/>
    <s v="0265"/>
    <x v="73"/>
    <m/>
    <m/>
    <s v="Y"/>
    <n v="79754"/>
    <n v="29524"/>
    <n v="0.65"/>
    <n v="0.15"/>
    <n v="0"/>
    <n v="0.2"/>
    <s v="Y"/>
    <n v="79754"/>
    <n v="29524"/>
    <n v="0.65"/>
    <n v="0.15"/>
    <n v="0"/>
    <n v="0.2"/>
    <n v="109278"/>
    <n v="71030.7"/>
    <n v="16391.7"/>
    <n v="0"/>
    <n v="21855.600000000002"/>
    <n v="109278"/>
    <n v="71030.7"/>
    <n v="16391.7"/>
    <n v="0"/>
    <n v="21855.600000000002"/>
    <n v="87422.399999999994"/>
    <x v="6"/>
    <n v="87422.399999999994"/>
    <x v="9"/>
  </r>
  <r>
    <x v="7"/>
    <s v="CAPITAL PROGRAMS"/>
    <m/>
    <s v="PREPCP378001"/>
    <s v="093"/>
    <n v="37"/>
    <s v="001"/>
    <m/>
    <m/>
    <x v="194"/>
    <x v="0"/>
    <s v="0812"/>
    <x v="1"/>
    <m/>
    <m/>
    <s v="Y"/>
    <n v="33236"/>
    <n v="6435"/>
    <n v="0"/>
    <n v="0"/>
    <n v="1"/>
    <n v="0"/>
    <s v="Y"/>
    <n v="33236"/>
    <n v="6435"/>
    <n v="0"/>
    <n v="0"/>
    <n v="1"/>
    <n v="0"/>
    <n v="39671"/>
    <n v="0"/>
    <n v="0"/>
    <n v="39671"/>
    <n v="0"/>
    <n v="39671"/>
    <n v="0"/>
    <n v="0"/>
    <n v="39671"/>
    <n v="0"/>
    <n v="0"/>
    <x v="0"/>
    <n v="0"/>
    <x v="28"/>
  </r>
  <r>
    <x v="7"/>
    <s v="CAPITAL PROGRAMS"/>
    <m/>
    <s v="PREPCP378001"/>
    <s v="093"/>
    <n v="37"/>
    <s v="001"/>
    <s v="REBUSTILLO"/>
    <s v="KERIA"/>
    <x v="195"/>
    <x v="1"/>
    <s v="0812"/>
    <x v="1"/>
    <m/>
    <m/>
    <s v="Y"/>
    <n v="66576"/>
    <n v="26973"/>
    <n v="0"/>
    <n v="0"/>
    <n v="1"/>
    <n v="0"/>
    <s v="Y"/>
    <n v="66576"/>
    <n v="26973"/>
    <n v="0"/>
    <n v="0"/>
    <n v="1"/>
    <n v="0"/>
    <n v="93549"/>
    <n v="0"/>
    <n v="0"/>
    <n v="93549"/>
    <n v="0"/>
    <n v="93549"/>
    <n v="0"/>
    <n v="0"/>
    <n v="93549"/>
    <n v="0"/>
    <n v="0"/>
    <x v="0"/>
    <n v="0"/>
    <x v="28"/>
  </r>
  <r>
    <x v="7"/>
    <s v="CAPITAL PROGRAMS"/>
    <m/>
    <s v="PREPCP378001"/>
    <s v="093"/>
    <n v="37"/>
    <s v="001"/>
    <s v="ABREU"/>
    <s v="RAYNIER"/>
    <x v="196"/>
    <x v="1"/>
    <s v="0831"/>
    <x v="27"/>
    <m/>
    <m/>
    <s v="Y"/>
    <n v="76008"/>
    <n v="28799"/>
    <n v="0"/>
    <n v="0"/>
    <n v="1"/>
    <n v="0"/>
    <s v="Y"/>
    <n v="76008"/>
    <n v="28799"/>
    <n v="0"/>
    <n v="0"/>
    <n v="1"/>
    <n v="0"/>
    <n v="104807"/>
    <n v="0"/>
    <n v="0"/>
    <n v="104807"/>
    <n v="0"/>
    <n v="104807"/>
    <n v="0"/>
    <n v="0"/>
    <n v="104807"/>
    <n v="0"/>
    <n v="0"/>
    <x v="0"/>
    <n v="0"/>
    <x v="28"/>
  </r>
  <r>
    <x v="7"/>
    <s v="CAPITAL PROGRAMS"/>
    <m/>
    <s v="PREPCP378001"/>
    <s v="093"/>
    <n v="37"/>
    <s v="002"/>
    <s v="WONG"/>
    <s v="SHARON"/>
    <x v="197"/>
    <x v="1"/>
    <n v="7257"/>
    <x v="74"/>
    <m/>
    <m/>
    <s v="Y"/>
    <n v="65413"/>
    <n v="26542"/>
    <n v="0"/>
    <n v="0"/>
    <n v="1"/>
    <n v="0"/>
    <s v="Y"/>
    <n v="65413"/>
    <n v="26542"/>
    <n v="0"/>
    <n v="0"/>
    <n v="1"/>
    <n v="0"/>
    <n v="91955"/>
    <n v="0"/>
    <n v="0"/>
    <n v="91955"/>
    <n v="0"/>
    <n v="91955"/>
    <n v="0"/>
    <n v="0"/>
    <n v="91955"/>
    <n v="0"/>
    <n v="0"/>
    <x v="0"/>
    <n v="0"/>
    <x v="28"/>
  </r>
  <r>
    <x v="7"/>
    <s v="CAPITAL PROGRAMS"/>
    <m/>
    <s v="PREPCP378001"/>
    <s v="093"/>
    <n v="37"/>
    <s v="002"/>
    <s v="CASTRILLON"/>
    <s v="CAROLINA"/>
    <x v="198"/>
    <x v="1"/>
    <n v="7289"/>
    <x v="75"/>
    <m/>
    <m/>
    <s v="Y"/>
    <n v="107324"/>
    <n v="34862"/>
    <n v="0"/>
    <n v="0"/>
    <n v="1"/>
    <n v="0"/>
    <s v="Y"/>
    <n v="107324"/>
    <n v="34862"/>
    <n v="0"/>
    <n v="0"/>
    <n v="1"/>
    <n v="0"/>
    <n v="142186"/>
    <n v="0"/>
    <n v="0"/>
    <n v="142186"/>
    <n v="0"/>
    <n v="142186"/>
    <n v="0"/>
    <n v="0"/>
    <n v="142186"/>
    <n v="0"/>
    <n v="0"/>
    <x v="0"/>
    <n v="0"/>
    <x v="28"/>
  </r>
  <r>
    <x v="7"/>
    <s v="CAPITAL PROGRAMS"/>
    <m/>
    <s v="PREPCP378001"/>
    <s v="093"/>
    <n v="37"/>
    <s v="002"/>
    <s v="DAVIS-BONSENOR"/>
    <s v="LEAH"/>
    <x v="199"/>
    <x v="1"/>
    <n v="7358"/>
    <x v="63"/>
    <m/>
    <m/>
    <s v="Y"/>
    <n v="83301"/>
    <n v="30203"/>
    <n v="0.8"/>
    <n v="0"/>
    <n v="0.01"/>
    <n v="0.19"/>
    <s v="Y"/>
    <n v="83301"/>
    <n v="30203"/>
    <n v="0.8"/>
    <n v="0"/>
    <n v="0.01"/>
    <n v="0.19"/>
    <n v="113504"/>
    <n v="90803.200000000012"/>
    <n v="0"/>
    <n v="1135.04"/>
    <n v="21565.760000000002"/>
    <n v="113504"/>
    <n v="90803.200000000012"/>
    <n v="0"/>
    <n v="1135.04"/>
    <n v="21565.760000000002"/>
    <n v="90803.200000000012"/>
    <x v="11"/>
    <n v="90803.200000000012"/>
    <x v="8"/>
  </r>
  <r>
    <x v="7"/>
    <s v="CAPITAL PROGRAMS"/>
    <m/>
    <s v="PREPCP378001"/>
    <s v="093"/>
    <n v="37"/>
    <s v="002"/>
    <s v="KOENIG"/>
    <s v="MARK"/>
    <x v="200"/>
    <x v="1"/>
    <n v="7358"/>
    <x v="63"/>
    <m/>
    <m/>
    <s v="Y"/>
    <n v="74358"/>
    <n v="28480"/>
    <n v="0.77"/>
    <n v="0"/>
    <n v="0.09"/>
    <n v="0.14000000000000001"/>
    <s v="Y"/>
    <n v="74358"/>
    <n v="28480"/>
    <n v="0.77"/>
    <n v="0"/>
    <n v="0.09"/>
    <n v="0.14000000000000001"/>
    <n v="102838"/>
    <n v="79185.259999999995"/>
    <n v="0"/>
    <n v="9255.42"/>
    <n v="14397.320000000002"/>
    <n v="102838"/>
    <n v="79185.259999999995"/>
    <n v="0"/>
    <n v="9255.42"/>
    <n v="14397.320000000002"/>
    <n v="79185.259999999995"/>
    <x v="55"/>
    <n v="79185.259999999995"/>
    <x v="55"/>
  </r>
  <r>
    <x v="7"/>
    <s v="CAPITAL PROGRAMS"/>
    <m/>
    <s v="PREPCP378001"/>
    <s v="093"/>
    <n v="37"/>
    <s v="002"/>
    <s v="YUN"/>
    <s v="HONGBUM"/>
    <x v="201"/>
    <x v="1"/>
    <n v="7359"/>
    <x v="76"/>
    <m/>
    <m/>
    <s v="Y"/>
    <n v="103664"/>
    <n v="34154"/>
    <n v="0.46"/>
    <n v="0.08"/>
    <n v="0.04"/>
    <n v="0.42"/>
    <s v="Y"/>
    <n v="103664"/>
    <n v="34154"/>
    <n v="0.46"/>
    <n v="0.08"/>
    <n v="0.04"/>
    <n v="0.42"/>
    <n v="137818"/>
    <n v="63396.280000000006"/>
    <n v="11025.44"/>
    <n v="5512.72"/>
    <n v="57883.56"/>
    <n v="137818"/>
    <n v="63396.280000000006"/>
    <n v="11025.44"/>
    <n v="5512.72"/>
    <n v="57883.56"/>
    <n v="74421.72"/>
    <x v="51"/>
    <n v="74421.72"/>
    <x v="51"/>
  </r>
  <r>
    <x v="7"/>
    <s v="CAPITAL PROGRAMS"/>
    <m/>
    <s v="PREPCP378001"/>
    <s v="093"/>
    <n v="37"/>
    <s v="003"/>
    <m/>
    <m/>
    <x v="202"/>
    <x v="0"/>
    <n v="1034"/>
    <x v="77"/>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CAPITAL PROGRAMS"/>
    <m/>
    <s v="PREPCP378001"/>
    <s v="093"/>
    <n v="37"/>
    <s v="003"/>
    <s v="MARROQUIN"/>
    <s v="IVAN"/>
    <x v="203"/>
    <x v="1"/>
    <n v="1034"/>
    <x v="77"/>
    <m/>
    <m/>
    <s v="Y"/>
    <n v="123759"/>
    <n v="37781"/>
    <n v="0.33"/>
    <n v="0.18"/>
    <n v="0.01"/>
    <n v="0.48"/>
    <s v="Y"/>
    <n v="123759"/>
    <n v="37781"/>
    <n v="0.33"/>
    <n v="0.18"/>
    <n v="0.01"/>
    <n v="0.48"/>
    <n v="161540"/>
    <n v="53308.200000000004"/>
    <n v="29077.200000000001"/>
    <n v="1615.4"/>
    <n v="77539.199999999997"/>
    <n v="161540"/>
    <n v="53308.200000000004"/>
    <n v="29077.200000000001"/>
    <n v="1615.4"/>
    <n v="77539.199999999997"/>
    <n v="82385.400000000009"/>
    <x v="56"/>
    <n v="82385.400000000009"/>
    <x v="56"/>
  </r>
  <r>
    <x v="7"/>
    <s v="CAPITAL PROGRAMS"/>
    <m/>
    <s v="PREPCP378001"/>
    <s v="093"/>
    <n v="37"/>
    <s v="003"/>
    <s v="VELASQUEZ"/>
    <s v="HUGO"/>
    <x v="204"/>
    <x v="1"/>
    <n v="1053"/>
    <x v="78"/>
    <m/>
    <m/>
    <s v="Y"/>
    <n v="145227"/>
    <n v="41824"/>
    <n v="0.51"/>
    <n v="0.35"/>
    <n v="0.03"/>
    <n v="0.11"/>
    <s v="Y"/>
    <n v="145227"/>
    <n v="41824"/>
    <n v="0.51"/>
    <n v="0.35"/>
    <n v="0.03"/>
    <n v="0.11"/>
    <n v="187051"/>
    <n v="95396.01"/>
    <n v="65467.85"/>
    <n v="5611.53"/>
    <n v="20575.61"/>
    <n v="187051"/>
    <n v="95396.01"/>
    <n v="65467.85"/>
    <n v="5611.53"/>
    <n v="20575.61"/>
    <n v="160863.85999999999"/>
    <x v="57"/>
    <n v="160863.85999999999"/>
    <x v="57"/>
  </r>
  <r>
    <x v="7"/>
    <s v="CAPITAL PROGRAMS"/>
    <m/>
    <s v="PREPCP378001"/>
    <s v="093"/>
    <n v="37"/>
    <s v="005"/>
    <s v="GONZALEZ LEIVA"/>
    <s v="ADRIA"/>
    <x v="205"/>
    <x v="1"/>
    <n v="1050"/>
    <x v="79"/>
    <m/>
    <m/>
    <s v="Y"/>
    <n v="115711"/>
    <n v="36486"/>
    <n v="0.7"/>
    <n v="0"/>
    <n v="0.02"/>
    <n v="0.28000000000000003"/>
    <s v="Y"/>
    <n v="115711"/>
    <n v="36486"/>
    <n v="0.7"/>
    <n v="0"/>
    <n v="0.02"/>
    <n v="0.28000000000000003"/>
    <n v="152197"/>
    <n v="106537.9"/>
    <n v="0"/>
    <n v="3043.94"/>
    <n v="42615.16"/>
    <n v="152197"/>
    <n v="106537.9"/>
    <n v="0"/>
    <n v="3043.94"/>
    <n v="42615.16"/>
    <n v="106537.9"/>
    <x v="3"/>
    <n v="106537.9"/>
    <x v="3"/>
  </r>
  <r>
    <x v="7"/>
    <s v="CAPITAL PROGRAMS"/>
    <m/>
    <s v="PREPCP378001"/>
    <s v="093"/>
    <n v="37"/>
    <s v="005"/>
    <s v="BRINSON"/>
    <s v="MARLIN"/>
    <x v="206"/>
    <x v="1"/>
    <n v="1050"/>
    <x v="79"/>
    <m/>
    <m/>
    <s v="Y"/>
    <n v="113542"/>
    <n v="36066"/>
    <n v="0.49"/>
    <n v="0"/>
    <n v="0"/>
    <n v="0.51"/>
    <s v="Y"/>
    <n v="113542"/>
    <n v="36066"/>
    <n v="0.49"/>
    <n v="0"/>
    <n v="0"/>
    <n v="0.51"/>
    <n v="149608"/>
    <n v="73307.92"/>
    <n v="0"/>
    <n v="0"/>
    <n v="76300.08"/>
    <n v="149608"/>
    <n v="73307.92"/>
    <n v="0"/>
    <n v="0"/>
    <n v="76300.08"/>
    <n v="73307.92"/>
    <x v="58"/>
    <n v="73307.92"/>
    <x v="58"/>
  </r>
  <r>
    <x v="7"/>
    <s v="CAPITAL PROGRAMS"/>
    <m/>
    <s v="PREPCP378001"/>
    <s v="093"/>
    <n v="37"/>
    <s v="005"/>
    <s v="CEPERO"/>
    <s v="TAMARA"/>
    <x v="207"/>
    <x v="1"/>
    <s v="0078"/>
    <x v="80"/>
    <m/>
    <m/>
    <s v="Y"/>
    <n v="81923"/>
    <n v="29944"/>
    <n v="0.17"/>
    <n v="0.05"/>
    <n v="0.55000000000000004"/>
    <n v="0.23"/>
    <s v="Y"/>
    <n v="81923"/>
    <n v="29944"/>
    <n v="0.17"/>
    <n v="0.05"/>
    <n v="0.55000000000000004"/>
    <n v="0.23"/>
    <n v="111867"/>
    <n v="19017.390000000003"/>
    <n v="5593.35"/>
    <n v="61526.850000000006"/>
    <n v="25729.41"/>
    <n v="111867"/>
    <n v="19017.390000000003"/>
    <n v="5593.35"/>
    <n v="61526.850000000006"/>
    <n v="25729.41"/>
    <n v="24610.740000000005"/>
    <x v="59"/>
    <n v="24610.740000000005"/>
    <x v="59"/>
  </r>
  <r>
    <x v="7"/>
    <s v="ZOO MIAMI"/>
    <m/>
    <s v="PREMET558004"/>
    <s v="093"/>
    <n v="55"/>
    <s v="004"/>
    <s v="DOUGLAS"/>
    <s v="CHAD"/>
    <x v="208"/>
    <x v="1"/>
    <n v="6611"/>
    <x v="6"/>
    <s v="CIIP Zoo Improvements"/>
    <s v="Multiple"/>
    <s v="Y"/>
    <n v="112183"/>
    <n v="35493"/>
    <n v="1"/>
    <n v="0"/>
    <n v="0"/>
    <n v="0"/>
    <s v="Y"/>
    <n v="112183"/>
    <n v="35493"/>
    <n v="1"/>
    <n v="0"/>
    <n v="0"/>
    <n v="0"/>
    <n v="147676"/>
    <n v="147676"/>
    <n v="0"/>
    <n v="0"/>
    <n v="0"/>
    <n v="147676"/>
    <n v="147676"/>
    <n v="0"/>
    <n v="0"/>
    <n v="0"/>
    <n v="147676"/>
    <x v="2"/>
    <n v="147676"/>
    <x v="0"/>
  </r>
  <r>
    <x v="7"/>
    <s v="ZOO MIAMI"/>
    <m/>
    <s v="PREMET558004"/>
    <s v="093"/>
    <n v="55"/>
    <s v="004"/>
    <m/>
    <m/>
    <x v="209"/>
    <x v="0"/>
    <n v="7373"/>
    <x v="81"/>
    <s v="CIIP Zoo Improvements"/>
    <s v="Multiple"/>
    <s v="Y"/>
    <n v="75877"/>
    <n v="28774"/>
    <n v="1"/>
    <n v="0"/>
    <n v="0"/>
    <n v="0"/>
    <s v="Y"/>
    <n v="75877"/>
    <n v="28774"/>
    <n v="1"/>
    <n v="0"/>
    <n v="0"/>
    <n v="0"/>
    <n v="104651"/>
    <n v="104651"/>
    <n v="0"/>
    <n v="0"/>
    <n v="0"/>
    <n v="104651"/>
    <n v="104651"/>
    <n v="0"/>
    <n v="0"/>
    <n v="0"/>
    <n v="104651"/>
    <x v="2"/>
    <n v="104651"/>
    <x v="0"/>
  </r>
  <r>
    <x v="8"/>
    <s v="COUNTY SYSTEMS"/>
    <s v="EAMS"/>
    <s v="ET1601EAMSYS"/>
    <n v="14"/>
    <n v="16"/>
    <m/>
    <s v="Utset"/>
    <s v="Ana"/>
    <x v="210"/>
    <x v="1"/>
    <m/>
    <x v="82"/>
    <s v="EAMS - Infor Asset Management"/>
    <s v="CIIP Equipment Ranking"/>
    <s v="Y"/>
    <m/>
    <m/>
    <n v="0"/>
    <n v="0"/>
    <n v="0"/>
    <n v="0"/>
    <s v="Y"/>
    <n v="89514"/>
    <n v="30313"/>
    <n v="1"/>
    <n v="0"/>
    <n v="0"/>
    <n v="0"/>
    <n v="0"/>
    <n v="0"/>
    <n v="0"/>
    <n v="0"/>
    <n v="0"/>
    <n v="119827"/>
    <n v="119827"/>
    <n v="0"/>
    <n v="0"/>
    <n v="0"/>
    <n v="0"/>
    <x v="60"/>
    <n v="119827"/>
    <x v="0"/>
  </r>
  <r>
    <x v="8"/>
    <s v="EPMO"/>
    <s v="PMO"/>
    <s v="ET172PMO"/>
    <n v="14"/>
    <n v="17"/>
    <m/>
    <m/>
    <m/>
    <x v="211"/>
    <x v="0"/>
    <m/>
    <x v="83"/>
    <s v="CIIP"/>
    <s v="All projects listed under CIIP Program, that have a significant IT component / work."/>
    <s v="N"/>
    <m/>
    <m/>
    <n v="0"/>
    <n v="0"/>
    <n v="0"/>
    <n v="0"/>
    <s v="Y"/>
    <n v="72339"/>
    <n v="27104"/>
    <n v="1"/>
    <n v="0"/>
    <n v="0"/>
    <n v="0"/>
    <n v="0"/>
    <n v="0"/>
    <n v="0"/>
    <n v="0"/>
    <n v="0"/>
    <n v="99443"/>
    <n v="99443"/>
    <n v="0"/>
    <n v="0"/>
    <n v="0"/>
    <n v="0"/>
    <x v="60"/>
    <n v="99443"/>
    <x v="0"/>
  </r>
  <r>
    <x v="8"/>
    <s v="NETWORK &amp; TRANSPORT"/>
    <s v="Engineering &amp; Design"/>
    <s v="ET45ENGDISGN"/>
    <n v="14"/>
    <n v="4"/>
    <m/>
    <m/>
    <m/>
    <x v="211"/>
    <x v="0"/>
    <m/>
    <x v="84"/>
    <s v="Please refer to project worksheet previously sent"/>
    <s v="Please refer to project worksheet previously sent"/>
    <s v="N"/>
    <m/>
    <m/>
    <n v="0"/>
    <n v="0"/>
    <n v="0"/>
    <n v="0"/>
    <s v="Y"/>
    <n v="111926"/>
    <n v="34500"/>
    <n v="1"/>
    <n v="0"/>
    <n v="0"/>
    <n v="0"/>
    <n v="0"/>
    <n v="0"/>
    <n v="0"/>
    <n v="0"/>
    <n v="0"/>
    <n v="146426"/>
    <n v="146426"/>
    <n v="0"/>
    <n v="0"/>
    <n v="0"/>
    <n v="0"/>
    <x v="60"/>
    <n v="146426"/>
    <x v="0"/>
  </r>
  <r>
    <x v="8"/>
    <s v="NETWORK &amp; TRANSPORT"/>
    <s v="Engineering &amp; Design"/>
    <s v="ET45ENGDISGN"/>
    <n v="14"/>
    <n v="4"/>
    <m/>
    <m/>
    <m/>
    <x v="212"/>
    <x v="0"/>
    <m/>
    <x v="85"/>
    <s v="Please refer to project worksheet previously sent"/>
    <s v="Please refer to project worksheet previously sent"/>
    <s v="N"/>
    <m/>
    <m/>
    <n v="0"/>
    <n v="0"/>
    <n v="0"/>
    <n v="0"/>
    <s v="N"/>
    <n v="150000"/>
    <m/>
    <n v="1"/>
    <n v="0"/>
    <n v="0"/>
    <n v="0"/>
    <n v="0"/>
    <n v="0"/>
    <n v="0"/>
    <n v="0"/>
    <n v="0"/>
    <n v="150000"/>
    <n v="150000"/>
    <n v="0"/>
    <n v="0"/>
    <n v="0"/>
    <n v="0"/>
    <x v="60"/>
    <n v="150000"/>
    <x v="0"/>
  </r>
  <r>
    <x v="8"/>
    <s v="NETWORK &amp; TRANSPORT"/>
    <s v="Engineering &amp; Design"/>
    <s v="ET45ENGDISGN"/>
    <n v="14"/>
    <n v="4"/>
    <m/>
    <m/>
    <m/>
    <x v="213"/>
    <x v="0"/>
    <m/>
    <x v="86"/>
    <s v="Please refer to project worksheet previously sent"/>
    <s v="Please refer to project worksheet previously sent"/>
    <s v="N"/>
    <m/>
    <m/>
    <n v="0"/>
    <n v="0"/>
    <n v="0"/>
    <n v="0"/>
    <s v="N"/>
    <n v="150000"/>
    <m/>
    <n v="1"/>
    <n v="0"/>
    <n v="0"/>
    <n v="0"/>
    <n v="0"/>
    <n v="0"/>
    <n v="0"/>
    <n v="0"/>
    <n v="0"/>
    <n v="150000"/>
    <n v="150000"/>
    <n v="0"/>
    <n v="0"/>
    <n v="0"/>
    <n v="0"/>
    <x v="60"/>
    <n v="150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4000000}" name="PivotTable3" cacheId="13" applyNumberFormats="0" applyBorderFormats="0" applyFontFormats="0" applyPatternFormats="0" applyAlignmentFormats="0" applyWidthHeightFormats="1" dataCaption="Values" grandTotalCaption="Total " updatedVersion="6" minRefreshableVersion="3" itemPrintTitles="1" createdVersion="6" indent="0" outline="1" outlineData="1" multipleFieldFilters="0" rowHeaderCaption="Department ">
  <location ref="A6:C16" firstHeaderRow="0" firstDataRow="1" firstDataCol="1"/>
  <pivotFields count="43">
    <pivotField axis="axisRow" showAll="0">
      <items count="12">
        <item x="1"/>
        <item x="3"/>
        <item m="1" x="10"/>
        <item x="2"/>
        <item m="1" x="9"/>
        <item x="5"/>
        <item x="6"/>
        <item x="0"/>
        <item x="4"/>
        <item x="7"/>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numFmtId="164" showAll="0"/>
    <pivotField numFmtId="9" showAll="0"/>
    <pivotField numFmtId="164" showAll="0"/>
    <pivotField showAll="0"/>
    <pivotField showAll="0"/>
    <pivotField showAll="0"/>
    <pivotField numFmtId="9" showAll="0"/>
    <pivotField numFmtId="164" showAll="0"/>
    <pivotField numFmtId="9" showAll="0"/>
    <pivotField numFmtId="9" showAll="0"/>
    <pivotField numFmtId="164" showAll="0"/>
    <pivotField numFmtId="164" showAll="0"/>
    <pivotField numFmtId="164" showAll="0"/>
    <pivotField numFmtId="164" showAll="0"/>
    <pivotField numFmtId="164" showAll="0"/>
    <pivotField numFmtId="164" showAll="0"/>
    <pivotField numFmtId="164" showAll="0"/>
    <pivotField numFmtId="164" showAll="0"/>
    <pivotField numFmtId="164" showAll="0"/>
    <pivotField numFmtId="164" showAll="0"/>
    <pivotField dataField="1" numFmtId="164" showAll="0"/>
    <pivotField numFmtId="9" showAll="0"/>
    <pivotField dataField="1" numFmtId="164" showAll="0"/>
    <pivotField numFmtId="9" showAll="0"/>
  </pivotFields>
  <rowFields count="1">
    <field x="0"/>
  </rowFields>
  <rowItems count="10">
    <i>
      <x/>
    </i>
    <i>
      <x v="1"/>
    </i>
    <i>
      <x v="3"/>
    </i>
    <i>
      <x v="5"/>
    </i>
    <i>
      <x v="6"/>
    </i>
    <i>
      <x v="7"/>
    </i>
    <i>
      <x v="8"/>
    </i>
    <i>
      <x v="9"/>
    </i>
    <i>
      <x v="10"/>
    </i>
    <i t="grand">
      <x/>
    </i>
  </rowItems>
  <colFields count="1">
    <field x="-2"/>
  </colFields>
  <colItems count="2">
    <i>
      <x/>
    </i>
    <i i="1">
      <x v="1"/>
    </i>
  </colItems>
  <dataFields count="2">
    <dataField name="FY 20-21 CIIP &amp; BBC-GOB Reimbursement Amount" fld="39" baseField="0" baseItem="0"/>
    <dataField name="FY 21-22 CIIP &amp; BBC-GOB Reimbursement Amount" fld="41" baseField="0" baseItem="0"/>
  </dataFields>
  <formats count="13">
    <format dxfId="45">
      <pivotArea outline="0" collapsedLevelsAreSubtotals="1" fieldPosition="0"/>
    </format>
    <format dxfId="44">
      <pivotArea outline="0" collapsedLevelsAreSubtotals="1" fieldPosition="0"/>
    </format>
    <format dxfId="43">
      <pivotArea grandRow="1" outline="0" collapsedLevelsAreSubtotals="1" fieldPosition="0"/>
    </format>
    <format dxfId="42">
      <pivotArea dataOnly="0" labelOnly="1" grandRow="1" outline="0" fieldPosition="0"/>
    </format>
    <format dxfId="41">
      <pivotArea outline="0" collapsedLevelsAreSubtotals="1" fieldPosition="0">
        <references count="1">
          <reference field="4294967294" count="1" selected="0">
            <x v="1"/>
          </reference>
        </references>
      </pivotArea>
    </format>
    <format dxfId="40">
      <pivotArea outline="0" collapsedLevelsAreSubtotals="1" fieldPosition="0">
        <references count="1">
          <reference field="4294967294" count="1" selected="0">
            <x v="0"/>
          </reference>
        </references>
      </pivotArea>
    </format>
    <format dxfId="39">
      <pivotArea dataOnly="0" labelOnly="1" fieldPosition="0">
        <references count="1">
          <reference field="0" count="0"/>
        </references>
      </pivotArea>
    </format>
    <format dxfId="38">
      <pivotArea dataOnly="0" labelOnly="1" grandRow="1" outline="0" fieldPosition="0"/>
    </format>
    <format dxfId="37">
      <pivotArea grandRow="1" outline="0" collapsedLevelsAreSubtotals="1" fieldPosition="0"/>
    </format>
    <format dxfId="36">
      <pivotArea dataOnly="0" labelOnly="1" grandRow="1" outline="0" fieldPosition="0"/>
    </format>
    <format dxfId="35">
      <pivotArea field="0" type="button" dataOnly="0" labelOnly="1" outline="0" axis="axisRow" fieldPosition="0"/>
    </format>
    <format dxfId="34">
      <pivotArea dataOnly="0" labelOnly="1" outline="0" fieldPosition="0">
        <references count="1">
          <reference field="4294967294" count="2">
            <x v="0"/>
            <x v="1"/>
          </reference>
        </references>
      </pivotArea>
    </format>
    <format dxfId="33">
      <pivotArea dataOnly="0" labelOnly="1" outline="0" fieldPosition="0">
        <references count="1">
          <reference field="4294967294" count="2">
            <x v="0"/>
            <x v="1"/>
          </reference>
        </references>
      </pivotArea>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3000000}" name="PivotTable16" cacheId="13" applyNumberFormats="0" applyBorderFormats="0" applyFontFormats="0" applyPatternFormats="0" applyAlignmentFormats="0" applyWidthHeightFormats="1" dataCaption="Values" grandTotalCaption="Total " updatedVersion="6" minRefreshableVersion="3" useAutoFormatting="1" rowGrandTotals="0" colGrandTotals="0" itemPrintTitles="1" createdVersion="6" indent="0" compact="0" compactData="0" multipleFieldFilters="0" rowHeaderCaption="Department ">
  <location ref="A20:D29" firstHeaderRow="0" firstDataRow="1" firstDataCol="1"/>
  <pivotFields count="43">
    <pivotField axis="axisRow" compact="0" outline="0" showAll="0" defaultSubtotal="0">
      <items count="11">
        <item x="1"/>
        <item x="3"/>
        <item m="1" x="10"/>
        <item x="2"/>
        <item m="1" x="9"/>
        <item x="5"/>
        <item x="6"/>
        <item x="0"/>
        <item x="4"/>
        <item x="7"/>
        <item x="8"/>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items count="214">
        <item x="56"/>
        <item x="64"/>
        <item x="84"/>
        <item x="58"/>
        <item x="82"/>
        <item x="67"/>
        <item x="60"/>
        <item x="95"/>
        <item x="63"/>
        <item x="94"/>
        <item x="49"/>
        <item x="54"/>
        <item x="55"/>
        <item x="61"/>
        <item x="73"/>
        <item x="101"/>
        <item x="70"/>
        <item x="86"/>
        <item x="78"/>
        <item x="79"/>
        <item x="74"/>
        <item x="62"/>
        <item x="75"/>
        <item x="72"/>
        <item x="99"/>
        <item x="68"/>
        <item x="102"/>
        <item x="77"/>
        <item x="80"/>
        <item x="97"/>
        <item x="66"/>
        <item x="52"/>
        <item x="53"/>
        <item x="98"/>
        <item x="65"/>
        <item x="85"/>
        <item x="90"/>
        <item x="96"/>
        <item x="51"/>
        <item x="81"/>
        <item x="108"/>
        <item x="1"/>
        <item x="6"/>
        <item x="10"/>
        <item x="110"/>
        <item x="14"/>
        <item x="31"/>
        <item x="37"/>
        <item x="28"/>
        <item x="41"/>
        <item x="109"/>
        <item x="112"/>
        <item x="111"/>
        <item x="30"/>
        <item x="11"/>
        <item x="2"/>
        <item x="34"/>
        <item x="15"/>
        <item x="29"/>
        <item x="12"/>
        <item x="106"/>
        <item x="3"/>
        <item x="36"/>
        <item x="33"/>
        <item x="16"/>
        <item x="105"/>
        <item x="4"/>
        <item x="5"/>
        <item x="9"/>
        <item x="7"/>
        <item x="20"/>
        <item x="19"/>
        <item x="17"/>
        <item x="21"/>
        <item x="32"/>
        <item x="38"/>
        <item x="39"/>
        <item x="40"/>
        <item x="104"/>
        <item x="116"/>
        <item x="117"/>
        <item x="118"/>
        <item x="119"/>
        <item x="121"/>
        <item x="122"/>
        <item x="123"/>
        <item x="125"/>
        <item x="127"/>
        <item x="128"/>
        <item x="129"/>
        <item x="130"/>
        <item x="131"/>
        <item x="132"/>
        <item x="133"/>
        <item x="134"/>
        <item x="135"/>
        <item x="136"/>
        <item x="137"/>
        <item x="138"/>
        <item x="139"/>
        <item x="140"/>
        <item x="142"/>
        <item x="143"/>
        <item x="144"/>
        <item x="145"/>
        <item x="146"/>
        <item x="147"/>
        <item x="148"/>
        <item x="149"/>
        <item x="157"/>
        <item x="159"/>
        <item x="160"/>
        <item x="161"/>
        <item x="162"/>
        <item x="164"/>
        <item x="167"/>
        <item x="168"/>
        <item x="169"/>
        <item x="176"/>
        <item x="177"/>
        <item x="179"/>
        <item x="180"/>
        <item x="181"/>
        <item x="183"/>
        <item x="184"/>
        <item x="186"/>
        <item x="187"/>
        <item x="188"/>
        <item x="189"/>
        <item x="190"/>
        <item x="191"/>
        <item x="193"/>
        <item x="195"/>
        <item x="196"/>
        <item x="197"/>
        <item x="198"/>
        <item x="199"/>
        <item x="200"/>
        <item x="201"/>
        <item x="203"/>
        <item x="204"/>
        <item x="205"/>
        <item x="206"/>
        <item x="207"/>
        <item x="208"/>
        <item x="0"/>
        <item x="8"/>
        <item x="13"/>
        <item x="18"/>
        <item x="22"/>
        <item x="23"/>
        <item x="24"/>
        <item x="25"/>
        <item x="26"/>
        <item x="27"/>
        <item x="35"/>
        <item x="42"/>
        <item x="43"/>
        <item x="44"/>
        <item x="45"/>
        <item x="46"/>
        <item x="47"/>
        <item x="48"/>
        <item x="50"/>
        <item x="57"/>
        <item x="59"/>
        <item x="69"/>
        <item x="71"/>
        <item x="76"/>
        <item x="83"/>
        <item x="87"/>
        <item x="88"/>
        <item x="89"/>
        <item x="91"/>
        <item x="92"/>
        <item x="93"/>
        <item x="100"/>
        <item x="103"/>
        <item x="107"/>
        <item x="113"/>
        <item x="114"/>
        <item x="115"/>
        <item x="120"/>
        <item x="124"/>
        <item x="126"/>
        <item x="141"/>
        <item x="150"/>
        <item x="151"/>
        <item x="152"/>
        <item x="153"/>
        <item x="154"/>
        <item x="155"/>
        <item x="156"/>
        <item x="158"/>
        <item x="163"/>
        <item x="165"/>
        <item x="166"/>
        <item x="170"/>
        <item x="171"/>
        <item x="172"/>
        <item x="173"/>
        <item x="174"/>
        <item x="175"/>
        <item x="178"/>
        <item x="182"/>
        <item x="185"/>
        <item x="192"/>
        <item x="194"/>
        <item x="202"/>
        <item x="209"/>
        <item x="210"/>
        <item x="211"/>
        <item x="212"/>
        <item x="213"/>
      </items>
    </pivotField>
    <pivotField compact="0" outline="0" showAll="0" defaultSubtotal="0">
      <items count="42">
        <item x="1"/>
        <item m="1" x="17"/>
        <item m="1" x="36"/>
        <item m="1" x="41"/>
        <item x="0"/>
        <item m="1" x="7"/>
        <item x="2"/>
        <item m="1" x="20"/>
        <item m="1" x="12"/>
        <item m="1" x="4"/>
        <item m="1" x="35"/>
        <item m="1" x="28"/>
        <item m="1" x="21"/>
        <item m="1" x="13"/>
        <item m="1" x="5"/>
        <item m="1" x="37"/>
        <item m="1" x="26"/>
        <item m="1" x="14"/>
        <item m="1" x="40"/>
        <item m="1" x="29"/>
        <item m="1" x="16"/>
        <item m="1" x="3"/>
        <item m="1" x="30"/>
        <item m="1" x="19"/>
        <item m="1" x="8"/>
        <item m="1" x="32"/>
        <item m="1" x="18"/>
        <item m="1" x="6"/>
        <item m="1" x="31"/>
        <item m="1" x="22"/>
        <item m="1" x="9"/>
        <item m="1" x="34"/>
        <item m="1" x="24"/>
        <item m="1" x="11"/>
        <item m="1" x="39"/>
        <item m="1" x="27"/>
        <item m="1" x="10"/>
        <item m="1" x="38"/>
        <item m="1" x="25"/>
        <item m="1" x="33"/>
        <item m="1" x="15"/>
        <item m="1" x="23"/>
      </items>
    </pivotField>
    <pivotField compact="0" outline="0" showAll="0" defaultSubtotal="0"/>
    <pivotField name="Position Title " compact="0" outline="0" showAll="0" defaultSubtotal="0">
      <items count="100">
        <item m="1" x="93"/>
        <item x="2"/>
        <item x="6"/>
        <item m="1" x="95"/>
        <item m="1" x="99"/>
        <item x="4"/>
        <item x="5"/>
        <item x="34"/>
        <item x="11"/>
        <item x="0"/>
        <item m="1" x="91"/>
        <item x="50"/>
        <item x="1"/>
        <item x="3"/>
        <item x="49"/>
        <item x="7"/>
        <item x="8"/>
        <item x="9"/>
        <item x="10"/>
        <item x="12"/>
        <item x="13"/>
        <item x="14"/>
        <item x="15"/>
        <item x="16"/>
        <item m="1" x="92"/>
        <item x="18"/>
        <item x="20"/>
        <item x="21"/>
        <item x="22"/>
        <item x="23"/>
        <item x="24"/>
        <item x="25"/>
        <item x="26"/>
        <item x="17"/>
        <item x="27"/>
        <item x="28"/>
        <item x="29"/>
        <item x="30"/>
        <item x="31"/>
        <item x="32"/>
        <item x="33"/>
        <item x="35"/>
        <item x="36"/>
        <item x="37"/>
        <item x="38"/>
        <item x="39"/>
        <item x="40"/>
        <item x="41"/>
        <item x="42"/>
        <item x="43"/>
        <item x="44"/>
        <item x="45"/>
        <item x="46"/>
        <item x="47"/>
        <item m="1" x="89"/>
        <item m="1" x="98"/>
        <item m="1" x="97"/>
        <item x="19"/>
        <item x="48"/>
        <item m="1" x="94"/>
        <item x="51"/>
        <item x="52"/>
        <item m="1" x="87"/>
        <item x="53"/>
        <item x="54"/>
        <item x="55"/>
        <item m="1" x="88"/>
        <item x="56"/>
        <item x="57"/>
        <item x="58"/>
        <item x="59"/>
        <item x="60"/>
        <item x="61"/>
        <item x="62"/>
        <item x="63"/>
        <item x="64"/>
        <item x="65"/>
        <item x="66"/>
        <item x="67"/>
        <item x="68"/>
        <item x="69"/>
        <item x="70"/>
        <item x="71"/>
        <item x="72"/>
        <item x="73"/>
        <item m="1" x="96"/>
        <item x="74"/>
        <item x="75"/>
        <item x="76"/>
        <item x="77"/>
        <item x="78"/>
        <item x="79"/>
        <item x="80"/>
        <item x="81"/>
        <item x="82"/>
        <item x="83"/>
        <item x="84"/>
        <item m="1" x="90"/>
        <item x="85"/>
        <item x="8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164" outline="0" showAll="0" defaultSubtotal="0"/>
    <pivotField compact="0" numFmtId="164" outline="0" showAll="0" defaultSubtotal="0"/>
    <pivotField compact="0" numFmtId="9" outline="0" showAll="0" defaultSubtotal="0"/>
    <pivotField compact="0" numFmtId="164" outline="0" showAll="0" defaultSubtotal="0"/>
    <pivotField compact="0" outline="0" showAll="0" defaultSubtotal="0"/>
    <pivotField compact="0" outline="0" showAll="0" defaultSubtotal="0"/>
    <pivotField compact="0" outline="0" showAll="0" defaultSubtotal="0"/>
    <pivotField compact="0" numFmtId="9" outline="0" showAll="0" defaultSubtotal="0"/>
    <pivotField compact="0" numFmtId="164" outline="0" showAll="0" defaultSubtotal="0"/>
    <pivotField compact="0" numFmtId="9" outline="0" showAll="0" defaultSubtotal="0"/>
    <pivotField compact="0" numFmtId="9"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9" outline="0" subtotalTop="0" showAll="0" defaultSubtotal="0"/>
    <pivotField compact="0" numFmtId="164" outline="0" showAll="0" defaultSubtotal="0"/>
    <pivotField compact="0" numFmtId="9" outline="0" subtotalTop="0" showAll="0" defaultSubtotal="0"/>
  </pivotFields>
  <rowFields count="1">
    <field x="0"/>
  </rowFields>
  <rowItems count="9">
    <i>
      <x/>
    </i>
    <i>
      <x v="1"/>
    </i>
    <i>
      <x v="3"/>
    </i>
    <i>
      <x v="5"/>
    </i>
    <i>
      <x v="6"/>
    </i>
    <i>
      <x v="7"/>
    </i>
    <i>
      <x v="8"/>
    </i>
    <i>
      <x v="9"/>
    </i>
    <i>
      <x v="10"/>
    </i>
  </rowItems>
  <colFields count="1">
    <field x="-2"/>
  </colFields>
  <colItems count="3">
    <i>
      <x/>
    </i>
    <i i="1">
      <x v="1"/>
    </i>
    <i i="2">
      <x v="2"/>
    </i>
  </colItems>
  <dataFields count="3">
    <dataField name="FY 20-21 Salary w/Fringe " fld="29" baseField="10" baseItem="1"/>
    <dataField name="FY 20-21 CIIP $ Amount" fld="30" baseField="0" baseItem="0"/>
    <dataField name="FY 20-21 BBC-GOB $ Amount" fld="31" baseField="0" baseItem="0"/>
  </dataFields>
  <formats count="23">
    <format dxfId="68">
      <pivotArea outline="0" collapsedLevelsAreSubtotals="1" fieldPosition="0"/>
    </format>
    <format dxfId="67">
      <pivotArea outline="0" collapsedLevelsAreSubtotals="1" fieldPosition="0"/>
    </format>
    <format dxfId="66">
      <pivotArea dataOnly="0" labelOnly="1" outline="0" fieldPosition="0">
        <references count="1">
          <reference field="4294967294" count="2">
            <x v="1"/>
            <x v="2"/>
          </reference>
        </references>
      </pivotArea>
    </format>
    <format dxfId="65">
      <pivotArea field="0" type="button" dataOnly="0" labelOnly="1" outline="0" axis="axisRow" fieldPosition="0"/>
    </format>
    <format dxfId="64">
      <pivotArea field="12" type="button" dataOnly="0" labelOnly="1" outline="0"/>
    </format>
    <format dxfId="63">
      <pivotArea field="10" type="button" dataOnly="0" labelOnly="1" outline="0"/>
    </format>
    <format dxfId="62">
      <pivotArea dataOnly="0" labelOnly="1" outline="0" fieldPosition="0">
        <references count="1">
          <reference field="4294967294" count="3">
            <x v="0"/>
            <x v="1"/>
            <x v="2"/>
          </reference>
        </references>
      </pivotArea>
    </format>
    <format dxfId="61">
      <pivotArea field="0" type="button" dataOnly="0" labelOnly="1" outline="0" axis="axisRow" fieldPosition="0"/>
    </format>
    <format dxfId="60">
      <pivotArea field="12" type="button" dataOnly="0" labelOnly="1" outline="0"/>
    </format>
    <format dxfId="59">
      <pivotArea field="10" type="button" dataOnly="0" labelOnly="1" outline="0"/>
    </format>
    <format dxfId="58">
      <pivotArea dataOnly="0" labelOnly="1" outline="0" fieldPosition="0">
        <references count="1">
          <reference field="4294967294" count="3">
            <x v="0"/>
            <x v="1"/>
            <x v="2"/>
          </reference>
        </references>
      </pivotArea>
    </format>
    <format dxfId="57">
      <pivotArea outline="0" collapsedLevelsAreSubtotals="1" fieldPosition="0"/>
    </format>
    <format dxfId="56">
      <pivotArea dataOnly="0" labelOnly="1" outline="0" fieldPosition="0">
        <references count="1">
          <reference field="0" count="0"/>
        </references>
      </pivotArea>
    </format>
    <format dxfId="55">
      <pivotArea field="0" type="button" dataOnly="0" labelOnly="1" outline="0" axis="axisRow" fieldPosition="0"/>
    </format>
    <format dxfId="54">
      <pivotArea field="12" type="button" dataOnly="0" labelOnly="1" outline="0"/>
    </format>
    <format dxfId="53">
      <pivotArea dataOnly="0" labelOnly="1" outline="0" fieldPosition="0">
        <references count="1">
          <reference field="4294967294" count="3">
            <x v="0"/>
            <x v="1"/>
            <x v="2"/>
          </reference>
        </references>
      </pivotArea>
    </format>
    <format dxfId="52">
      <pivotArea field="9" type="button" dataOnly="0" labelOnly="1" outline="0"/>
    </format>
    <format dxfId="51">
      <pivotArea field="9" type="button" dataOnly="0" labelOnly="1" outline="0"/>
    </format>
    <format dxfId="50">
      <pivotArea outline="0" fieldPosition="0">
        <references count="1">
          <reference field="0" count="1" selected="0">
            <x v="8"/>
          </reference>
        </references>
      </pivotArea>
    </format>
    <format dxfId="49">
      <pivotArea field="9" type="button" dataOnly="0" labelOnly="1" outline="0"/>
    </format>
    <format dxfId="48">
      <pivotArea field="12" type="button" dataOnly="0" labelOnly="1" outline="0"/>
    </format>
    <format dxfId="47">
      <pivotArea field="0" type="button" dataOnly="0" labelOnly="1" outline="0" axis="axisRow" fieldPosition="0"/>
    </format>
    <format dxfId="46">
      <pivotArea dataOnly="0" labelOnly="1" outline="0" fieldPosition="0">
        <references count="1">
          <reference field="0" count="0"/>
        </references>
      </pivotArea>
    </format>
  </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400-000002000000}" name="PivotTable7" cacheId="13" applyNumberFormats="0" applyBorderFormats="0" applyFontFormats="0" applyPatternFormats="0" applyAlignmentFormats="0" applyWidthHeightFormats="1" dataCaption="Values" grandTotalCaption="Total " updatedVersion="6" minRefreshableVersion="3" itemPrintTitles="1" createdVersion="6" indent="0" outline="1" outlineData="1" multipleFieldFilters="0" chartFormat="10" rowHeaderCaption="Department ">
  <location ref="F19:M38" firstHeaderRow="1" firstDataRow="2" firstDataCol="1"/>
  <pivotFields count="43">
    <pivotField axis="axisCol" showAll="0" defaultSubtotal="0">
      <items count="11">
        <item n="MDCR" x="1"/>
        <item x="3"/>
        <item m="1" x="10"/>
        <item x="2"/>
        <item m="1" x="9"/>
        <item x="5"/>
        <item x="6"/>
        <item x="0"/>
        <item n="ISD" x="4"/>
        <item n="PROS" x="7"/>
        <item x="8"/>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dataField="1" multipleItemSelectionAllowed="1" showAll="0" defaultSubtotal="0">
      <items count="100">
        <item x="10"/>
        <item x="7"/>
        <item m="1" x="94"/>
        <item x="9"/>
        <item x="38"/>
        <item x="58"/>
        <item m="1" x="93"/>
        <item x="1"/>
        <item x="65"/>
        <item h="1" x="26"/>
        <item h="1" x="25"/>
        <item h="1" x="77"/>
        <item x="11"/>
        <item h="1" x="80"/>
        <item h="1" x="35"/>
        <item h="1" x="70"/>
        <item h="1" x="21"/>
        <item x="64"/>
        <item x="72"/>
        <item x="34"/>
        <item h="1" x="54"/>
        <item h="1" x="12"/>
        <item h="1" x="13"/>
        <item h="1" x="73"/>
        <item m="1" x="91"/>
        <item h="1" x="49"/>
        <item h="1" x="24"/>
        <item h="1" x="55"/>
        <item h="1" x="2"/>
        <item h="1" x="67"/>
        <item h="1" x="6"/>
        <item m="1" x="87"/>
        <item h="1" x="0"/>
        <item m="1" x="88"/>
        <item h="1" x="52"/>
        <item h="1" x="66"/>
        <item h="1" x="42"/>
        <item h="1" x="41"/>
        <item h="1" x="40"/>
        <item h="1" x="5"/>
        <item h="1" x="4"/>
        <item x="57"/>
        <item m="1" x="95"/>
        <item x="50"/>
        <item h="1" x="39"/>
        <item h="1" x="22"/>
        <item h="1" x="46"/>
        <item h="1" x="8"/>
        <item h="1" x="48"/>
        <item h="1" x="14"/>
        <item h="1" x="15"/>
        <item h="1" x="19"/>
        <item h="1" x="74"/>
        <item h="1" x="68"/>
        <item h="1" x="63"/>
        <item h="1" x="76"/>
        <item h="1" x="18"/>
        <item h="1" x="75"/>
        <item h="1" x="69"/>
        <item h="1" x="53"/>
        <item h="1" x="29"/>
        <item h="1" x="28"/>
        <item h="1" x="79"/>
        <item h="1" x="16"/>
        <item h="1" x="71"/>
        <item h="1" x="81"/>
        <item h="1" x="56"/>
        <item h="1" x="62"/>
        <item h="1" x="59"/>
        <item h="1" x="60"/>
        <item h="1" x="61"/>
        <item m="1" x="99"/>
        <item x="3"/>
        <item h="1" x="36"/>
        <item h="1" x="37"/>
        <item h="1" x="43"/>
        <item h="1" x="44"/>
        <item h="1" x="45"/>
        <item h="1" x="47"/>
        <item h="1" x="33"/>
        <item h="1" x="31"/>
        <item h="1" x="30"/>
        <item h="1" x="32"/>
        <item h="1" x="23"/>
        <item h="1" x="20"/>
        <item h="1" x="78"/>
        <item m="1" x="97"/>
        <item m="1" x="98"/>
        <item m="1" x="89"/>
        <item m="1" x="96"/>
        <item m="1" x="92"/>
        <item h="1" x="27"/>
        <item h="1" x="17"/>
        <item x="51"/>
        <item x="82"/>
        <item x="83"/>
        <item h="1" x="84"/>
        <item m="1" x="90"/>
        <item h="1" x="85"/>
        <item h="1" x="86"/>
      </items>
    </pivotField>
    <pivotField showAll="0" defaultSubtotal="0"/>
    <pivotField showAll="0" defaultSubtotal="0"/>
    <pivotField showAll="0" defaultSubtotal="0"/>
    <pivotField showAll="0" defaultSubtotal="0"/>
    <pivotField showAll="0" defaultSubtotal="0"/>
    <pivotField numFmtId="164" showAll="0" defaultSubtotal="0"/>
    <pivotField numFmtId="164" showAll="0" defaultSubtotal="0"/>
    <pivotField numFmtId="9" showAll="0" defaultSubtotal="0"/>
    <pivotField numFmtId="164" showAll="0" defaultSubtotal="0"/>
    <pivotField showAll="0" defaultSubtotal="0"/>
    <pivotField showAll="0" defaultSubtotal="0"/>
    <pivotField showAll="0" defaultSubtotal="0"/>
    <pivotField numFmtId="9" showAll="0" defaultSubtotal="0"/>
    <pivotField numFmtId="164" showAll="0" defaultSubtotal="0"/>
    <pivotField numFmtId="9" showAll="0" defaultSubtotal="0"/>
    <pivotField numFmtId="9"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9" showAll="0" defaultSubtotal="0"/>
    <pivotField numFmtId="164" showAll="0" defaultSubtotal="0"/>
    <pivotField numFmtId="9" showAll="0" defaultSubtotal="0"/>
  </pivotFields>
  <rowFields count="1">
    <field x="12"/>
  </rowFields>
  <rowItems count="18">
    <i>
      <x/>
    </i>
    <i>
      <x v="1"/>
    </i>
    <i>
      <x v="3"/>
    </i>
    <i>
      <x v="4"/>
    </i>
    <i>
      <x v="5"/>
    </i>
    <i>
      <x v="7"/>
    </i>
    <i>
      <x v="8"/>
    </i>
    <i>
      <x v="12"/>
    </i>
    <i>
      <x v="17"/>
    </i>
    <i>
      <x v="18"/>
    </i>
    <i>
      <x v="19"/>
    </i>
    <i>
      <x v="41"/>
    </i>
    <i>
      <x v="43"/>
    </i>
    <i>
      <x v="72"/>
    </i>
    <i>
      <x v="93"/>
    </i>
    <i>
      <x v="94"/>
    </i>
    <i>
      <x v="95"/>
    </i>
    <i t="grand">
      <x/>
    </i>
  </rowItems>
  <colFields count="1">
    <field x="0"/>
  </colFields>
  <colItems count="7">
    <i>
      <x/>
    </i>
    <i>
      <x v="5"/>
    </i>
    <i>
      <x v="6"/>
    </i>
    <i>
      <x v="8"/>
    </i>
    <i>
      <x v="9"/>
    </i>
    <i>
      <x v="10"/>
    </i>
    <i t="grand">
      <x/>
    </i>
  </colItems>
  <dataFields count="1">
    <dataField name="Count of TITLE" fld="12" subtotal="count" baseField="0" baseItem="0"/>
  </dataFields>
  <formats count="4">
    <format dxfId="72">
      <pivotArea dataOnly="0" labelOnly="1" outline="0" axis="axisValues" fieldPosition="0"/>
    </format>
    <format dxfId="71">
      <pivotArea outline="0" collapsedLevelsAreSubtotals="1" fieldPosition="0"/>
    </format>
    <format dxfId="70">
      <pivotArea dataOnly="0" labelOnly="1" fieldPosition="0">
        <references count="1">
          <reference field="0" count="5">
            <x v="0"/>
            <x v="5"/>
            <x v="7"/>
            <x v="8"/>
            <x v="9"/>
          </reference>
        </references>
      </pivotArea>
    </format>
    <format dxfId="69">
      <pivotArea dataOnly="0" labelOnly="1" grandCol="1" outline="0" fieldPosition="0"/>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17" cacheId="13" applyNumberFormats="0" applyBorderFormats="0" applyFontFormats="0" applyPatternFormats="0" applyAlignmentFormats="0" applyWidthHeightFormats="1" dataCaption="Values" grandTotalCaption="Total " updatedVersion="6" minRefreshableVersion="3" useAutoFormatting="1" rowGrandTotals="0" colGrandTotals="0" itemPrintTitles="1" createdVersion="6" indent="0" compact="0" compactData="0" multipleFieldFilters="0" rowHeaderCaption="Department ">
  <location ref="A32:D41" firstHeaderRow="0" firstDataRow="1" firstDataCol="1"/>
  <pivotFields count="43">
    <pivotField axis="axisRow" compact="0" outline="0" showAll="0" defaultSubtotal="0">
      <items count="11">
        <item x="1"/>
        <item x="3"/>
        <item m="1" x="10"/>
        <item x="2"/>
        <item m="1" x="9"/>
        <item x="5"/>
        <item x="6"/>
        <item x="0"/>
        <item x="4"/>
        <item x="7"/>
        <item x="8"/>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items count="42">
        <item x="1"/>
        <item m="1" x="17"/>
        <item m="1" x="36"/>
        <item m="1" x="41"/>
        <item x="0"/>
        <item m="1" x="7"/>
        <item x="2"/>
        <item m="1" x="20"/>
        <item m="1" x="12"/>
        <item m="1" x="4"/>
        <item m="1" x="35"/>
        <item m="1" x="28"/>
        <item m="1" x="21"/>
        <item m="1" x="13"/>
        <item m="1" x="5"/>
        <item m="1" x="37"/>
        <item m="1" x="26"/>
        <item m="1" x="14"/>
        <item m="1" x="40"/>
        <item m="1" x="29"/>
        <item m="1" x="16"/>
        <item m="1" x="3"/>
        <item m="1" x="30"/>
        <item m="1" x="19"/>
        <item m="1" x="8"/>
        <item m="1" x="32"/>
        <item m="1" x="18"/>
        <item m="1" x="6"/>
        <item m="1" x="31"/>
        <item m="1" x="22"/>
        <item m="1" x="9"/>
        <item m="1" x="34"/>
        <item m="1" x="24"/>
        <item m="1" x="11"/>
        <item m="1" x="39"/>
        <item m="1" x="27"/>
        <item m="1" x="10"/>
        <item m="1" x="38"/>
        <item m="1" x="25"/>
        <item m="1" x="33"/>
        <item m="1" x="15"/>
        <item m="1" x="23"/>
      </items>
    </pivotField>
    <pivotField compact="0" outline="0" showAll="0" defaultSubtotal="0"/>
    <pivotField name="Position Title " compact="0" outline="0" showAll="0" defaultSubtotal="0">
      <items count="100">
        <item m="1" x="93"/>
        <item x="2"/>
        <item x="6"/>
        <item m="1" x="95"/>
        <item m="1" x="99"/>
        <item x="4"/>
        <item x="5"/>
        <item x="34"/>
        <item x="11"/>
        <item x="0"/>
        <item m="1" x="91"/>
        <item x="50"/>
        <item x="1"/>
        <item x="3"/>
        <item x="49"/>
        <item x="7"/>
        <item x="8"/>
        <item x="9"/>
        <item x="10"/>
        <item x="12"/>
        <item x="13"/>
        <item x="14"/>
        <item x="15"/>
        <item x="16"/>
        <item m="1" x="92"/>
        <item x="18"/>
        <item x="20"/>
        <item x="21"/>
        <item x="22"/>
        <item x="23"/>
        <item x="24"/>
        <item x="25"/>
        <item x="26"/>
        <item x="17"/>
        <item x="27"/>
        <item x="28"/>
        <item x="29"/>
        <item x="30"/>
        <item x="31"/>
        <item x="32"/>
        <item x="33"/>
        <item x="35"/>
        <item x="36"/>
        <item x="37"/>
        <item x="38"/>
        <item x="39"/>
        <item x="40"/>
        <item x="41"/>
        <item x="42"/>
        <item x="43"/>
        <item x="44"/>
        <item x="45"/>
        <item x="46"/>
        <item x="47"/>
        <item m="1" x="89"/>
        <item m="1" x="98"/>
        <item m="1" x="97"/>
        <item x="19"/>
        <item x="48"/>
        <item m="1" x="94"/>
        <item x="51"/>
        <item x="52"/>
        <item m="1" x="87"/>
        <item x="53"/>
        <item x="54"/>
        <item x="55"/>
        <item m="1" x="88"/>
        <item x="56"/>
        <item x="57"/>
        <item x="58"/>
        <item x="59"/>
        <item x="60"/>
        <item x="61"/>
        <item x="62"/>
        <item x="63"/>
        <item x="64"/>
        <item x="65"/>
        <item x="66"/>
        <item x="67"/>
        <item x="68"/>
        <item x="69"/>
        <item x="70"/>
        <item x="71"/>
        <item x="72"/>
        <item x="73"/>
        <item m="1" x="96"/>
        <item x="74"/>
        <item x="75"/>
        <item x="76"/>
        <item x="77"/>
        <item x="78"/>
        <item x="79"/>
        <item x="80"/>
        <item x="81"/>
        <item x="82"/>
        <item x="83"/>
        <item x="84"/>
        <item m="1" x="90"/>
        <item x="85"/>
        <item x="8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164" outline="0" showAll="0" defaultSubtotal="0"/>
    <pivotField compact="0" numFmtId="164" outline="0" showAll="0" defaultSubtotal="0"/>
    <pivotField compact="0" numFmtId="9" outline="0" showAll="0" defaultSubtotal="0"/>
    <pivotField compact="0" numFmtId="164" outline="0" showAll="0" defaultSubtotal="0"/>
    <pivotField compact="0" outline="0" showAll="0" defaultSubtotal="0"/>
    <pivotField compact="0" outline="0" showAll="0" defaultSubtotal="0"/>
    <pivotField compact="0" outline="0" showAll="0" defaultSubtotal="0"/>
    <pivotField compact="0" numFmtId="9" outline="0" showAll="0" defaultSubtotal="0"/>
    <pivotField compact="0" numFmtId="164" outline="0" showAll="0" defaultSubtotal="0"/>
    <pivotField compact="0" numFmtId="9" outline="0" showAll="0" defaultSubtotal="0"/>
    <pivotField compact="0" numFmtId="9"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9" outline="0" subtotalTop="0" showAll="0" defaultSubtotal="0"/>
    <pivotField compact="0" numFmtId="164" outline="0" showAll="0" defaultSubtotal="0"/>
    <pivotField compact="0" numFmtId="9" outline="0" subtotalTop="0" showAll="0" defaultSubtotal="0"/>
  </pivotFields>
  <rowFields count="1">
    <field x="0"/>
  </rowFields>
  <rowItems count="9">
    <i>
      <x/>
    </i>
    <i>
      <x v="1"/>
    </i>
    <i>
      <x v="3"/>
    </i>
    <i>
      <x v="5"/>
    </i>
    <i>
      <x v="6"/>
    </i>
    <i>
      <x v="7"/>
    </i>
    <i>
      <x v="8"/>
    </i>
    <i>
      <x v="9"/>
    </i>
    <i>
      <x v="10"/>
    </i>
  </rowItems>
  <colFields count="1">
    <field x="-2"/>
  </colFields>
  <colItems count="3">
    <i>
      <x/>
    </i>
    <i i="1">
      <x v="1"/>
    </i>
    <i i="2">
      <x v="2"/>
    </i>
  </colItems>
  <dataFields count="3">
    <dataField name="FY 21-22 Salary w/Fringe " fld="34" baseField="0" baseItem="0"/>
    <dataField name="FY 21-22 CIIP $ Amount" fld="35" baseField="0" baseItem="0"/>
    <dataField name="FY 21-22 BBC-GOB $ Amount " fld="36" baseField="0" baseItem="0"/>
  </dataFields>
  <formats count="19">
    <format dxfId="91">
      <pivotArea outline="0" collapsedLevelsAreSubtotals="1" fieldPosition="0"/>
    </format>
    <format dxfId="90">
      <pivotArea outline="0" collapsedLevelsAreSubtotals="1" fieldPosition="0"/>
    </format>
    <format dxfId="89">
      <pivotArea dataOnly="0" labelOnly="1" outline="0" fieldPosition="0">
        <references count="1">
          <reference field="4294967294" count="2">
            <x v="1"/>
            <x v="2"/>
          </reference>
        </references>
      </pivotArea>
    </format>
    <format dxfId="88">
      <pivotArea field="0" type="button" dataOnly="0" labelOnly="1" outline="0" axis="axisRow" fieldPosition="0"/>
    </format>
    <format dxfId="87">
      <pivotArea field="12" type="button" dataOnly="0" labelOnly="1" outline="0"/>
    </format>
    <format dxfId="86">
      <pivotArea field="10" type="button" dataOnly="0" labelOnly="1" outline="0"/>
    </format>
    <format dxfId="85">
      <pivotArea dataOnly="0" labelOnly="1" outline="0" fieldPosition="0">
        <references count="1">
          <reference field="4294967294" count="3">
            <x v="0"/>
            <x v="1"/>
            <x v="2"/>
          </reference>
        </references>
      </pivotArea>
    </format>
    <format dxfId="84">
      <pivotArea field="0" type="button" dataOnly="0" labelOnly="1" outline="0" axis="axisRow" fieldPosition="0"/>
    </format>
    <format dxfId="83">
      <pivotArea field="12" type="button" dataOnly="0" labelOnly="1" outline="0"/>
    </format>
    <format dxfId="82">
      <pivotArea field="10" type="button" dataOnly="0" labelOnly="1" outline="0"/>
    </format>
    <format dxfId="81">
      <pivotArea dataOnly="0" labelOnly="1" outline="0" fieldPosition="0">
        <references count="1">
          <reference field="4294967294" count="3">
            <x v="0"/>
            <x v="1"/>
            <x v="2"/>
          </reference>
        </references>
      </pivotArea>
    </format>
    <format dxfId="80">
      <pivotArea field="0" type="button" dataOnly="0" labelOnly="1" outline="0" axis="axisRow" fieldPosition="0"/>
    </format>
    <format dxfId="79">
      <pivotArea field="12" type="button" dataOnly="0" labelOnly="1" outline="0"/>
    </format>
    <format dxfId="78">
      <pivotArea dataOnly="0" labelOnly="1" outline="0" fieldPosition="0">
        <references count="1">
          <reference field="4294967294" count="3">
            <x v="0"/>
            <x v="1"/>
            <x v="2"/>
          </reference>
        </references>
      </pivotArea>
    </format>
    <format dxfId="77">
      <pivotArea outline="0" fieldPosition="0">
        <references count="1">
          <reference field="4294967294" count="1" selected="0">
            <x v="0"/>
          </reference>
        </references>
      </pivotArea>
    </format>
    <format dxfId="76">
      <pivotArea dataOnly="0" labelOnly="1" outline="0" fieldPosition="0">
        <references count="1">
          <reference field="4294967294" count="1">
            <x v="0"/>
          </reference>
        </references>
      </pivotArea>
    </format>
    <format dxfId="75">
      <pivotArea field="12" type="button" dataOnly="0" labelOnly="1" outline="0"/>
    </format>
    <format dxfId="74">
      <pivotArea field="0" type="button" dataOnly="0" labelOnly="1" outline="0" axis="axisRow" fieldPosition="0"/>
    </format>
    <format dxfId="73">
      <pivotArea dataOnly="0" labelOnly="1" outline="0" fieldPosition="0">
        <references count="1">
          <reference field="0" count="0"/>
        </references>
      </pivotArea>
    </format>
  </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13" applyNumberFormats="0" applyBorderFormats="0" applyFontFormats="0" applyPatternFormats="0" applyAlignmentFormats="0" applyWidthHeightFormats="1" dataCaption="Values" grandTotalCaption="Total " updatedVersion="6" minRefreshableVersion="3" itemPrintTitles="1" createdVersion="6" indent="0" outline="1" outlineData="1" multipleFieldFilters="0" chartFormat="10" rowHeaderCaption="Department ">
  <location ref="F5:J16" firstHeaderRow="1" firstDataRow="2" firstDataCol="1"/>
  <pivotFields count="43">
    <pivotField axis="axisRow" showAll="0" defaultSubtotal="0">
      <items count="11">
        <item x="1"/>
        <item x="3"/>
        <item m="1" x="10"/>
        <item x="2"/>
        <item m="1" x="9"/>
        <item x="5"/>
        <item x="6"/>
        <item x="0"/>
        <item x="4"/>
        <item x="7"/>
        <item x="8"/>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42">
        <item x="1"/>
        <item m="1" x="17"/>
        <item m="1" x="36"/>
        <item m="1" x="41"/>
        <item x="2"/>
        <item x="0"/>
        <item m="1" x="7"/>
        <item m="1" x="20"/>
        <item m="1" x="26"/>
        <item m="1" x="14"/>
        <item m="1" x="40"/>
        <item m="1" x="29"/>
        <item m="1" x="16"/>
        <item m="1" x="3"/>
        <item m="1" x="30"/>
        <item m="1" x="19"/>
        <item m="1" x="8"/>
        <item m="1" x="32"/>
        <item m="1" x="12"/>
        <item m="1" x="18"/>
        <item m="1" x="6"/>
        <item m="1" x="31"/>
        <item m="1" x="22"/>
        <item m="1" x="9"/>
        <item m="1" x="34"/>
        <item m="1" x="24"/>
        <item m="1" x="11"/>
        <item m="1" x="39"/>
        <item m="1" x="27"/>
        <item m="1" x="4"/>
        <item m="1" x="10"/>
        <item m="1" x="38"/>
        <item m="1" x="25"/>
        <item m="1" x="35"/>
        <item m="1" x="28"/>
        <item m="1" x="21"/>
        <item m="1" x="13"/>
        <item m="1" x="5"/>
        <item m="1" x="37"/>
        <item m="1" x="33"/>
        <item m="1" x="15"/>
        <item m="1" x="23"/>
      </items>
    </pivotField>
    <pivotField showAll="0" defaultSubtotal="0"/>
    <pivotField dataField="1" showAll="0" defaultSubtotal="0"/>
    <pivotField showAll="0" defaultSubtotal="0"/>
    <pivotField showAll="0" defaultSubtotal="0"/>
    <pivotField showAll="0" defaultSubtotal="0"/>
    <pivotField showAll="0" defaultSubtotal="0"/>
    <pivotField showAll="0" defaultSubtotal="0"/>
    <pivotField numFmtId="164" showAll="0" defaultSubtotal="0"/>
    <pivotField numFmtId="164" showAll="0" defaultSubtotal="0"/>
    <pivotField numFmtId="9" showAll="0" defaultSubtotal="0"/>
    <pivotField numFmtId="164" showAll="0" defaultSubtotal="0"/>
    <pivotField showAll="0" defaultSubtotal="0"/>
    <pivotField showAll="0" defaultSubtotal="0"/>
    <pivotField showAll="0" defaultSubtotal="0"/>
    <pivotField numFmtId="9" showAll="0" defaultSubtotal="0"/>
    <pivotField numFmtId="164" showAll="0" defaultSubtotal="0"/>
    <pivotField numFmtId="9" showAll="0" defaultSubtotal="0"/>
    <pivotField numFmtId="9"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9" showAll="0" defaultSubtotal="0"/>
    <pivotField numFmtId="164" showAll="0" defaultSubtotal="0"/>
    <pivotField numFmtId="9" showAll="0" defaultSubtotal="0"/>
  </pivotFields>
  <rowFields count="1">
    <field x="0"/>
  </rowFields>
  <rowItems count="10">
    <i>
      <x/>
    </i>
    <i>
      <x v="1"/>
    </i>
    <i>
      <x v="3"/>
    </i>
    <i>
      <x v="5"/>
    </i>
    <i>
      <x v="6"/>
    </i>
    <i>
      <x v="7"/>
    </i>
    <i>
      <x v="8"/>
    </i>
    <i>
      <x v="9"/>
    </i>
    <i>
      <x v="10"/>
    </i>
    <i t="grand">
      <x/>
    </i>
  </rowItems>
  <colFields count="1">
    <field x="10"/>
  </colFields>
  <colItems count="4">
    <i>
      <x/>
    </i>
    <i>
      <x v="4"/>
    </i>
    <i>
      <x v="5"/>
    </i>
    <i t="grand">
      <x/>
    </i>
  </colItems>
  <dataFields count="1">
    <dataField name="# of Positions " fld="12" subtotal="count" baseField="0" baseItem="0" numFmtId="1"/>
  </dataFields>
  <formats count="4">
    <format dxfId="95">
      <pivotArea dataOnly="0" labelOnly="1" outline="0" axis="axisValues" fieldPosition="0"/>
    </format>
    <format dxfId="94">
      <pivotArea outline="0" collapsedLevelsAreSubtotals="1" fieldPosition="0"/>
    </format>
    <format dxfId="93">
      <pivotArea dataOnly="0" labelOnly="1" fieldPosition="0">
        <references count="1">
          <reference field="10" count="0"/>
        </references>
      </pivotArea>
    </format>
    <format dxfId="92">
      <pivotArea dataOnly="0" labelOnly="1" grandCol="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1" xr10:uid="{00000000-0013-0000-FFFF-FFFF01000000}" sourceName="Department">
  <pivotTables>
    <pivotTable tabId="10" name="PivotTable16"/>
    <pivotTable tabId="10" name="PivotTable17"/>
    <pivotTable tabId="10" name="PivotTable3"/>
    <pivotTable tabId="10" name="PivotTable1"/>
    <pivotTable tabId="10" name="PivotTable7"/>
  </pivotTables>
  <data>
    <tabular pivotCacheId="1864418049">
      <items count="11">
        <i x="0" s="1"/>
        <i x="2" s="1"/>
        <i x="3" s="1"/>
        <i x="4" s="1"/>
        <i x="8" s="1"/>
        <i x="1" s="1"/>
        <i x="5" s="1"/>
        <i x="6" s="1"/>
        <i x="7" s="1"/>
        <i x="10" s="1" nd="1"/>
        <i x="9"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artment 1" xr10:uid="{00000000-0014-0000-FFFF-FFFF01000000}" cache="Slicer_Department1" caption="Department" columnCount="8" style="SlicerStyleLight3"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AB38" totalsRowShown="0" headerRowDxfId="32" dataDxfId="30" headerRowBorderDxfId="31" tableBorderDxfId="29" totalsRowBorderDxfId="28">
  <autoFilter ref="A10:AB38" xr:uid="{00000000-0009-0000-0100-000002000000}"/>
  <sortState xmlns:xlrd2="http://schemas.microsoft.com/office/spreadsheetml/2017/richdata2" ref="A11:AB11">
    <sortCondition ref="A10:A11"/>
  </sortState>
  <tableColumns count="28">
    <tableColumn id="1" xr3:uid="{00000000-0010-0000-0000-000001000000}" name="Department" dataDxfId="27"/>
    <tableColumn id="2" xr3:uid="{00000000-0010-0000-0000-000002000000}" name="Division" dataDxfId="26"/>
    <tableColumn id="5" xr3:uid="{00000000-0010-0000-0000-000005000000}" name="DEPT CD" dataDxfId="25"/>
    <tableColumn id="6" xr3:uid="{00000000-0010-0000-0000-000006000000}" name="DIV CD" dataDxfId="24"/>
    <tableColumn id="7" xr3:uid="{00000000-0010-0000-0000-000007000000}" name="CUR_LOCATOR" dataDxfId="23"/>
    <tableColumn id="8" xr3:uid="{00000000-0010-0000-0000-000008000000}" name="LAST NAME" dataDxfId="22"/>
    <tableColumn id="9" xr3:uid="{00000000-0010-0000-0000-000009000000}" name="FIRST NAME" dataDxfId="21"/>
    <tableColumn id="10" xr3:uid="{00000000-0010-0000-0000-00000A000000}" name="EMPLOYEE ID" dataDxfId="20"/>
    <tableColumn id="11" xr3:uid="{00000000-0010-0000-0000-00000B000000}" name="POSITION VACANT OR FILLED? " dataDxfId="19"/>
    <tableColumn id="12" xr3:uid="{00000000-0010-0000-0000-00000C000000}" name="JOB CODE NUMBER" dataDxfId="18"/>
    <tableColumn id="13" xr3:uid="{00000000-0010-0000-0000-00000D000000}" name="TITLE" dataDxfId="17"/>
    <tableColumn id="21" xr3:uid="{00000000-0010-0000-0000-000015000000}" name="Is this position categorized as a &quot;Soft Cost&quot; or &quot;Hard Cost&quot; or &quot;Both&quot;" dataDxfId="16"/>
    <tableColumn id="27" xr3:uid="{00000000-0010-0000-0000-00001B000000}" name="Please describe the duties related to &quot;Soft Cost&quot; if applicable " dataDxfId="15"/>
    <tableColumn id="28" xr3:uid="{00000000-0010-0000-0000-00001C000000}" name="Please describe the duties related to &quot;Hard Cost&quot; if applicable " dataDxfId="14"/>
    <tableColumn id="14" xr3:uid="{00000000-0010-0000-0000-00000E000000}" name="CIIP PROGRAMS this position is working on" dataDxfId="13"/>
    <tableColumn id="15" xr3:uid="{00000000-0010-0000-0000-00000F000000}" name="CIIP Projects this position is working on" dataDxfId="12"/>
    <tableColumn id="16" xr3:uid="{00000000-0010-0000-0000-000010000000}" name="Position Included in FY 24/25 BUDGET (Y/N)" dataDxfId="11"/>
    <tableColumn id="29" xr3:uid="{00000000-0010-0000-0000-00001D000000}" name="% of time dedicated to CIIP for FY 24/25" dataDxfId="10" dataCellStyle="Percent"/>
    <tableColumn id="17" xr3:uid="{00000000-0010-0000-0000-000011000000}" name="FY 24/25 Salary Cost " dataDxfId="9" dataCellStyle="Currency"/>
    <tableColumn id="18" xr3:uid="{00000000-0010-0000-0000-000012000000}" name="FY 24/25 Fringe cost " dataDxfId="8" dataCellStyle="Currency"/>
    <tableColumn id="3" xr3:uid="{00000000-0010-0000-0000-000003000000}" name="FY 24/25 Total Personnel Cost " dataDxfId="7" dataCellStyle="Currency">
      <calculatedColumnFormula>Table2[[#This Row],[FY 24/25 Salary Cost ]]+Table2[[#This Row],[FY 24/25 Fringe cost ]]</calculatedColumnFormula>
    </tableColumn>
    <tableColumn id="23" xr3:uid="{00000000-0010-0000-0000-000017000000}" name="Position Included in FY 25/26 BUDGET (Y/N)" dataDxfId="6"/>
    <tableColumn id="31" xr3:uid="{00000000-0010-0000-0000-00001F000000}" name="% of time dedicated to CIIP for FY 25/26" dataDxfId="5"/>
    <tableColumn id="24" xr3:uid="{00000000-0010-0000-0000-000018000000}" name="FY 25/26 Salary Cost" dataDxfId="4" dataCellStyle="Currency"/>
    <tableColumn id="25" xr3:uid="{00000000-0010-0000-0000-000019000000}" name="FY 25/26 Fringe Cost" dataDxfId="3" dataCellStyle="Currency"/>
    <tableColumn id="20" xr3:uid="{00000000-0010-0000-0000-000014000000}" name="FY 25/26 Total Personnel Cost " dataDxfId="2" dataCellStyle="Currency">
      <calculatedColumnFormula>Table2[[#This Row],[FY 25/26 Salary Cost]]+Table2[[#This Row],[FY 25/26 Fringe Cost]]</calculatedColumnFormula>
    </tableColumn>
    <tableColumn id="40" xr3:uid="{00000000-0010-0000-0000-000028000000}" name="FY 24/25 Total Personnel Cost   " dataDxfId="1" dataCellStyle="Currency">
      <calculatedColumnFormula>Table2[[#This Row],[FY 24/25 Total Personnel Cost ]]*Table2[[#This Row],[% of time dedicated to CIIP for FY 24/25]]</calculatedColumnFormula>
    </tableColumn>
    <tableColumn id="41" xr3:uid="{00000000-0010-0000-0000-000029000000}" name="FY 24/25 Total Personnel Cost    " dataDxfId="0" dataCellStyle="Currency">
      <calculatedColumnFormula>Table2[[#This Row],[FY 25/26 Total Personnel Cost ]]*Table2[[#This Row],[% of time dedicated to CIIP for FY 25/26]]</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informs.miamidade.gov/psc/EIH91PRD/EMPLOYEE/EMPL/c/NUI_FRAMEWORK.PT_LANDINGPAGE.GB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243"/>
  <sheetViews>
    <sheetView topLeftCell="A10" zoomScale="96" zoomScaleNormal="96" workbookViewId="0">
      <selection activeCell="D7" sqref="D7"/>
    </sheetView>
  </sheetViews>
  <sheetFormatPr defaultRowHeight="15" x14ac:dyDescent="0.25"/>
  <cols>
    <col min="1" max="1" width="26.7109375" style="3" bestFit="1" customWidth="1"/>
    <col min="2" max="2" width="22.85546875" bestFit="1" customWidth="1"/>
    <col min="3" max="3" width="21.5703125" style="4" bestFit="1" customWidth="1"/>
    <col min="4" max="4" width="26.42578125" style="4" bestFit="1" customWidth="1"/>
    <col min="5" max="5" width="6.85546875" style="4" bestFit="1" customWidth="1"/>
    <col min="6" max="6" width="34" style="4" bestFit="1" customWidth="1"/>
    <col min="7" max="10" width="11.7109375" customWidth="1"/>
  </cols>
  <sheetData>
    <row r="1" spans="1:12" x14ac:dyDescent="0.25">
      <c r="A1" s="114" t="s">
        <v>62</v>
      </c>
      <c r="B1" s="114"/>
      <c r="C1" s="114"/>
      <c r="D1" s="114"/>
      <c r="E1" s="114"/>
      <c r="F1" s="114"/>
      <c r="G1" s="114"/>
      <c r="H1" s="114"/>
      <c r="I1" s="114"/>
      <c r="J1" s="114"/>
      <c r="K1" s="114"/>
      <c r="L1" s="114"/>
    </row>
    <row r="2" spans="1:12" x14ac:dyDescent="0.25">
      <c r="A2" s="114"/>
      <c r="B2" s="114"/>
      <c r="C2" s="114"/>
      <c r="D2" s="114"/>
      <c r="E2" s="114"/>
      <c r="F2" s="114"/>
      <c r="G2" s="114"/>
      <c r="H2" s="114"/>
      <c r="I2" s="114"/>
      <c r="J2" s="114"/>
      <c r="K2" s="114"/>
      <c r="L2" s="114"/>
    </row>
    <row r="3" spans="1:12" x14ac:dyDescent="0.25">
      <c r="A3" s="114"/>
      <c r="B3" s="114"/>
      <c r="C3" s="114"/>
      <c r="D3" s="114"/>
      <c r="E3" s="114"/>
      <c r="F3" s="114"/>
      <c r="G3" s="114"/>
      <c r="H3" s="114"/>
      <c r="I3" s="114"/>
      <c r="J3" s="114"/>
      <c r="K3" s="114"/>
      <c r="L3" s="114"/>
    </row>
    <row r="5" spans="1:12" hidden="1" x14ac:dyDescent="0.25">
      <c r="F5" s="7" t="s">
        <v>33</v>
      </c>
      <c r="G5" s="7" t="s">
        <v>57</v>
      </c>
    </row>
    <row r="6" spans="1:12" ht="45" x14ac:dyDescent="0.25">
      <c r="A6" t="s">
        <v>19</v>
      </c>
      <c r="B6" s="3" t="s">
        <v>25</v>
      </c>
      <c r="C6" s="3" t="s">
        <v>26</v>
      </c>
      <c r="F6" s="7" t="s">
        <v>19</v>
      </c>
      <c r="G6" s="1" t="s">
        <v>51</v>
      </c>
      <c r="H6" s="1" t="s">
        <v>45</v>
      </c>
      <c r="I6" s="1" t="s">
        <v>49</v>
      </c>
      <c r="J6" s="1" t="s">
        <v>18</v>
      </c>
    </row>
    <row r="7" spans="1:12" ht="15" customHeight="1" x14ac:dyDescent="0.25">
      <c r="A7" s="11" t="s">
        <v>17</v>
      </c>
      <c r="B7" s="6">
        <v>191122.4</v>
      </c>
      <c r="C7" s="5">
        <v>258105.40000000002</v>
      </c>
      <c r="F7" s="2" t="s">
        <v>17</v>
      </c>
      <c r="G7" s="15">
        <v>3</v>
      </c>
      <c r="H7" s="15"/>
      <c r="I7" s="15"/>
      <c r="J7" s="15">
        <v>3</v>
      </c>
    </row>
    <row r="8" spans="1:12" ht="15" customHeight="1" x14ac:dyDescent="0.25">
      <c r="A8" s="11" t="s">
        <v>14</v>
      </c>
      <c r="B8" s="6">
        <v>34784.28</v>
      </c>
      <c r="C8" s="5">
        <v>35708.879999999997</v>
      </c>
      <c r="F8" s="2" t="s">
        <v>14</v>
      </c>
      <c r="G8" s="15">
        <v>1</v>
      </c>
      <c r="H8" s="15"/>
      <c r="I8" s="15"/>
      <c r="J8" s="15">
        <v>1</v>
      </c>
    </row>
    <row r="9" spans="1:12" ht="15" customHeight="1" x14ac:dyDescent="0.25">
      <c r="A9" s="11" t="s">
        <v>20</v>
      </c>
      <c r="B9" s="6">
        <v>111032.23</v>
      </c>
      <c r="C9" s="5">
        <v>214024.64</v>
      </c>
      <c r="F9" s="2" t="s">
        <v>20</v>
      </c>
      <c r="G9" s="15">
        <v>2</v>
      </c>
      <c r="H9" s="15"/>
      <c r="I9" s="15"/>
      <c r="J9" s="15">
        <v>2</v>
      </c>
    </row>
    <row r="10" spans="1:12" ht="15" customHeight="1" x14ac:dyDescent="0.25">
      <c r="A10" s="11" t="s">
        <v>34</v>
      </c>
      <c r="B10" s="6">
        <v>381734.65250000003</v>
      </c>
      <c r="C10" s="5">
        <v>590444</v>
      </c>
      <c r="F10" s="2" t="s">
        <v>34</v>
      </c>
      <c r="G10" s="15">
        <v>6</v>
      </c>
      <c r="H10" s="15"/>
      <c r="I10" s="15">
        <v>1</v>
      </c>
      <c r="J10" s="15">
        <v>7</v>
      </c>
    </row>
    <row r="11" spans="1:12" ht="15" customHeight="1" x14ac:dyDescent="0.25">
      <c r="A11" s="11" t="s">
        <v>35</v>
      </c>
      <c r="B11" s="6">
        <v>21762</v>
      </c>
      <c r="C11" s="5">
        <v>34826.1</v>
      </c>
      <c r="F11" s="2" t="s">
        <v>35</v>
      </c>
      <c r="G11" s="15">
        <v>1</v>
      </c>
      <c r="H11" s="15"/>
      <c r="I11" s="15"/>
      <c r="J11" s="15">
        <v>1</v>
      </c>
    </row>
    <row r="12" spans="1:12" ht="15" customHeight="1" x14ac:dyDescent="0.25">
      <c r="A12" s="11" t="s">
        <v>39</v>
      </c>
      <c r="B12" s="6">
        <v>0</v>
      </c>
      <c r="C12" s="5">
        <v>133667</v>
      </c>
      <c r="F12" s="2" t="s">
        <v>39</v>
      </c>
      <c r="G12" s="15"/>
      <c r="H12" s="15"/>
      <c r="I12" s="15">
        <v>1</v>
      </c>
      <c r="J12" s="15">
        <v>1</v>
      </c>
    </row>
    <row r="13" spans="1:12" ht="15" customHeight="1" x14ac:dyDescent="0.25">
      <c r="A13" s="11" t="s">
        <v>40</v>
      </c>
      <c r="B13" s="6">
        <v>2451663.395951618</v>
      </c>
      <c r="C13" s="5">
        <v>3548065.8734425297</v>
      </c>
      <c r="F13" s="2" t="s">
        <v>40</v>
      </c>
      <c r="G13" s="15">
        <v>63</v>
      </c>
      <c r="H13" s="15">
        <v>3</v>
      </c>
      <c r="I13" s="15">
        <v>32</v>
      </c>
      <c r="J13" s="15">
        <v>98</v>
      </c>
    </row>
    <row r="14" spans="1:12" ht="15" customHeight="1" x14ac:dyDescent="0.25">
      <c r="A14" s="11" t="s">
        <v>48</v>
      </c>
      <c r="B14" s="6">
        <v>6653785.4904631237</v>
      </c>
      <c r="C14" s="5">
        <v>6653785.4904631237</v>
      </c>
      <c r="F14" s="2" t="s">
        <v>48</v>
      </c>
      <c r="G14" s="15">
        <v>66</v>
      </c>
      <c r="H14" s="15"/>
      <c r="I14" s="15">
        <v>31</v>
      </c>
      <c r="J14" s="15">
        <v>97</v>
      </c>
    </row>
    <row r="15" spans="1:12" x14ac:dyDescent="0.25">
      <c r="A15" s="11" t="s">
        <v>66</v>
      </c>
      <c r="B15" s="6">
        <v>0</v>
      </c>
      <c r="C15" s="5">
        <v>665696</v>
      </c>
      <c r="F15" s="2" t="s">
        <v>66</v>
      </c>
      <c r="G15" s="15">
        <v>1</v>
      </c>
      <c r="H15" s="15"/>
      <c r="I15" s="15">
        <v>4</v>
      </c>
      <c r="J15" s="15">
        <v>5</v>
      </c>
    </row>
    <row r="16" spans="1:12" x14ac:dyDescent="0.25">
      <c r="A16" s="12" t="s">
        <v>18</v>
      </c>
      <c r="B16" s="13">
        <v>9845884.4489147421</v>
      </c>
      <c r="C16" s="14">
        <v>12134323.383905653</v>
      </c>
      <c r="F16" s="2" t="s">
        <v>18</v>
      </c>
      <c r="G16" s="15">
        <v>143</v>
      </c>
      <c r="H16" s="15">
        <v>3</v>
      </c>
      <c r="I16" s="15">
        <v>69</v>
      </c>
      <c r="J16" s="15">
        <v>215</v>
      </c>
    </row>
    <row r="17" spans="1:89" x14ac:dyDescent="0.25">
      <c r="A17" s="4"/>
      <c r="B17" s="4"/>
      <c r="F17" s="2"/>
      <c r="G17" s="15"/>
      <c r="H17" s="15"/>
      <c r="I17" s="15"/>
      <c r="J17" s="15"/>
    </row>
    <row r="18" spans="1:89" x14ac:dyDescent="0.25">
      <c r="A18" s="115" t="s">
        <v>65</v>
      </c>
      <c r="B18" s="115"/>
      <c r="C18" s="115"/>
      <c r="D18" s="115"/>
      <c r="F18" s="116" t="s">
        <v>63</v>
      </c>
      <c r="G18" s="116"/>
      <c r="H18" s="116"/>
      <c r="I18" s="116"/>
      <c r="J18" s="116"/>
      <c r="K18" s="116"/>
      <c r="L18" s="116"/>
    </row>
    <row r="19" spans="1:89" hidden="1" x14ac:dyDescent="0.25">
      <c r="F19" s="7" t="s">
        <v>61</v>
      </c>
      <c r="G19" s="7" t="s">
        <v>57</v>
      </c>
    </row>
    <row r="20" spans="1:89" s="3" customFormat="1" x14ac:dyDescent="0.25">
      <c r="A20" s="8" t="s">
        <v>8</v>
      </c>
      <c r="B20" s="8" t="s">
        <v>27</v>
      </c>
      <c r="C20" s="8" t="s">
        <v>28</v>
      </c>
      <c r="D20" s="8" t="s">
        <v>29</v>
      </c>
      <c r="E20"/>
      <c r="F20" s="7" t="s">
        <v>19</v>
      </c>
      <c r="G20" s="1" t="s">
        <v>60</v>
      </c>
      <c r="H20" s="1" t="s">
        <v>34</v>
      </c>
      <c r="I20" t="s">
        <v>35</v>
      </c>
      <c r="J20" s="1" t="s">
        <v>59</v>
      </c>
      <c r="K20" s="1" t="s">
        <v>58</v>
      </c>
      <c r="L20" t="s">
        <v>66</v>
      </c>
      <c r="M20" s="1" t="s">
        <v>18</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row>
    <row r="21" spans="1:89" x14ac:dyDescent="0.25">
      <c r="A21" s="3" t="s">
        <v>17</v>
      </c>
      <c r="B21" s="6">
        <v>229867</v>
      </c>
      <c r="C21" s="6">
        <v>0</v>
      </c>
      <c r="D21" s="6">
        <v>191122.4</v>
      </c>
      <c r="E21"/>
      <c r="F21" s="2" t="s">
        <v>43</v>
      </c>
      <c r="G21" s="1"/>
      <c r="H21" s="1"/>
      <c r="I21" s="1"/>
      <c r="J21" s="1">
        <v>2</v>
      </c>
      <c r="K21" s="1"/>
      <c r="L21" s="1"/>
      <c r="M21" s="1">
        <v>2</v>
      </c>
    </row>
    <row r="22" spans="1:89" x14ac:dyDescent="0.25">
      <c r="A22" s="3" t="s">
        <v>14</v>
      </c>
      <c r="B22" s="6">
        <v>151236</v>
      </c>
      <c r="C22" s="6">
        <v>28734.84</v>
      </c>
      <c r="D22" s="6">
        <v>6049.4400000000005</v>
      </c>
      <c r="E22"/>
      <c r="F22" s="2" t="s">
        <v>41</v>
      </c>
      <c r="G22" s="1"/>
      <c r="H22" s="1"/>
      <c r="I22" s="1"/>
      <c r="J22" s="1">
        <v>3</v>
      </c>
      <c r="K22" s="1">
        <v>1</v>
      </c>
      <c r="L22" s="1"/>
      <c r="M22" s="1">
        <v>4</v>
      </c>
    </row>
    <row r="23" spans="1:89" x14ac:dyDescent="0.25">
      <c r="A23" s="3" t="s">
        <v>20</v>
      </c>
      <c r="B23" s="6">
        <v>111032.23</v>
      </c>
      <c r="C23" s="6">
        <v>111032.23</v>
      </c>
      <c r="D23" s="6">
        <v>0</v>
      </c>
      <c r="E23"/>
      <c r="F23" s="2" t="s">
        <v>42</v>
      </c>
      <c r="G23" s="1"/>
      <c r="H23" s="1"/>
      <c r="I23" s="1"/>
      <c r="J23" s="1">
        <v>1</v>
      </c>
      <c r="K23" s="1"/>
      <c r="L23" s="1"/>
      <c r="M23" s="1">
        <v>1</v>
      </c>
    </row>
    <row r="24" spans="1:89" x14ac:dyDescent="0.25">
      <c r="A24" s="3" t="s">
        <v>34</v>
      </c>
      <c r="B24" s="6">
        <v>701152.25</v>
      </c>
      <c r="C24" s="6">
        <v>56563.76</v>
      </c>
      <c r="D24" s="6">
        <v>325170.89249999996</v>
      </c>
      <c r="E24"/>
      <c r="F24" s="2" t="s">
        <v>47</v>
      </c>
      <c r="G24" s="1"/>
      <c r="H24" s="1"/>
      <c r="I24" s="1"/>
      <c r="J24" s="1">
        <v>3</v>
      </c>
      <c r="K24" s="1"/>
      <c r="L24" s="1"/>
      <c r="M24" s="1">
        <v>3</v>
      </c>
    </row>
    <row r="25" spans="1:89" x14ac:dyDescent="0.25">
      <c r="A25" s="3" t="s">
        <v>35</v>
      </c>
      <c r="B25" s="6">
        <v>217620</v>
      </c>
      <c r="C25" s="6">
        <v>21762</v>
      </c>
      <c r="D25" s="6">
        <v>0</v>
      </c>
      <c r="E25"/>
      <c r="F25" s="2" t="s">
        <v>53</v>
      </c>
      <c r="G25" s="1"/>
      <c r="H25" s="1"/>
      <c r="I25" s="1"/>
      <c r="J25" s="1"/>
      <c r="K25" s="1">
        <v>3</v>
      </c>
      <c r="L25" s="1"/>
      <c r="M25" s="1">
        <v>3</v>
      </c>
    </row>
    <row r="26" spans="1:89" x14ac:dyDescent="0.25">
      <c r="A26" s="3" t="s">
        <v>39</v>
      </c>
      <c r="B26" s="6">
        <v>133208</v>
      </c>
      <c r="C26" s="6">
        <v>0</v>
      </c>
      <c r="D26" s="6">
        <v>0</v>
      </c>
      <c r="E26"/>
      <c r="F26" s="2" t="s">
        <v>37</v>
      </c>
      <c r="G26" s="1">
        <v>1</v>
      </c>
      <c r="H26" s="1">
        <v>1</v>
      </c>
      <c r="I26" s="1"/>
      <c r="J26" s="1">
        <v>3</v>
      </c>
      <c r="K26" s="1">
        <v>4</v>
      </c>
      <c r="L26" s="1"/>
      <c r="M26" s="1">
        <v>9</v>
      </c>
    </row>
    <row r="27" spans="1:89" x14ac:dyDescent="0.25">
      <c r="A27" s="3" t="s">
        <v>40</v>
      </c>
      <c r="B27" s="6">
        <v>7906324.5261033382</v>
      </c>
      <c r="C27" s="6">
        <v>2094475.0476056908</v>
      </c>
      <c r="D27" s="6">
        <v>357188.34834592638</v>
      </c>
      <c r="E27"/>
      <c r="F27" s="2" t="s">
        <v>55</v>
      </c>
      <c r="G27" s="1"/>
      <c r="H27" s="1"/>
      <c r="I27" s="1"/>
      <c r="J27" s="1"/>
      <c r="K27" s="1">
        <v>2</v>
      </c>
      <c r="L27" s="1"/>
      <c r="M27" s="1">
        <v>2</v>
      </c>
    </row>
    <row r="28" spans="1:89" ht="30" x14ac:dyDescent="0.25">
      <c r="A28" s="3" t="s">
        <v>48</v>
      </c>
      <c r="B28" s="6">
        <v>11605451</v>
      </c>
      <c r="C28" s="6">
        <v>5543557.9804631248</v>
      </c>
      <c r="D28" s="6">
        <v>1110227.5099999995</v>
      </c>
      <c r="E28"/>
      <c r="F28" s="2" t="s">
        <v>44</v>
      </c>
      <c r="G28" s="1"/>
      <c r="H28" s="1">
        <v>1</v>
      </c>
      <c r="I28" s="1"/>
      <c r="J28" s="1">
        <v>1</v>
      </c>
      <c r="K28" s="1"/>
      <c r="L28" s="1"/>
      <c r="M28" s="1">
        <v>2</v>
      </c>
    </row>
    <row r="29" spans="1:89" x14ac:dyDescent="0.25">
      <c r="A29" s="3" t="s">
        <v>66</v>
      </c>
      <c r="B29" s="6">
        <v>0</v>
      </c>
      <c r="C29" s="6">
        <v>0</v>
      </c>
      <c r="D29" s="6">
        <v>0</v>
      </c>
      <c r="E29"/>
      <c r="F29" s="2" t="s">
        <v>54</v>
      </c>
      <c r="G29" s="1"/>
      <c r="H29" s="1"/>
      <c r="I29" s="1"/>
      <c r="J29" s="1"/>
      <c r="K29" s="1">
        <v>1</v>
      </c>
      <c r="L29" s="1"/>
      <c r="M29" s="1">
        <v>1</v>
      </c>
    </row>
    <row r="30" spans="1:89" x14ac:dyDescent="0.25">
      <c r="E30"/>
      <c r="F30" s="2" t="s">
        <v>56</v>
      </c>
      <c r="G30" s="1"/>
      <c r="H30" s="1"/>
      <c r="I30" s="1"/>
      <c r="J30" s="1"/>
      <c r="K30" s="1">
        <v>1</v>
      </c>
      <c r="L30" s="1"/>
      <c r="M30" s="1">
        <v>1</v>
      </c>
    </row>
    <row r="31" spans="1:89" ht="15" customHeight="1" x14ac:dyDescent="0.25">
      <c r="A31" s="115" t="s">
        <v>64</v>
      </c>
      <c r="B31" s="115"/>
      <c r="C31" s="115"/>
      <c r="D31" s="115"/>
      <c r="F31" s="2" t="s">
        <v>46</v>
      </c>
      <c r="G31" s="1"/>
      <c r="H31" s="1">
        <v>1</v>
      </c>
      <c r="I31" s="1"/>
      <c r="J31" s="1">
        <v>1</v>
      </c>
      <c r="K31" s="1"/>
      <c r="L31" s="1"/>
      <c r="M31" s="1">
        <v>2</v>
      </c>
    </row>
    <row r="32" spans="1:89" s="3" customFormat="1" ht="15" customHeight="1" x14ac:dyDescent="0.25">
      <c r="A32" s="9" t="s">
        <v>8</v>
      </c>
      <c r="B32" s="10" t="s">
        <v>30</v>
      </c>
      <c r="C32" s="10" t="s">
        <v>31</v>
      </c>
      <c r="D32" s="10" t="s">
        <v>32</v>
      </c>
      <c r="E32"/>
      <c r="F32" s="2" t="s">
        <v>52</v>
      </c>
      <c r="G32" s="1"/>
      <c r="H32" s="1"/>
      <c r="I32" s="1"/>
      <c r="J32" s="1"/>
      <c r="K32" s="1">
        <v>2</v>
      </c>
      <c r="L32" s="1"/>
      <c r="M32" s="1">
        <v>2</v>
      </c>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row>
    <row r="33" spans="1:13" ht="15" customHeight="1" x14ac:dyDescent="0.25">
      <c r="A33" s="3" t="s">
        <v>17</v>
      </c>
      <c r="B33" s="5">
        <v>275156</v>
      </c>
      <c r="C33" s="5">
        <v>0</v>
      </c>
      <c r="D33" s="5">
        <v>258105.40000000002</v>
      </c>
      <c r="E33"/>
      <c r="F33" s="2" t="s">
        <v>36</v>
      </c>
      <c r="G33" s="1"/>
      <c r="H33" s="1"/>
      <c r="I33" s="1">
        <v>1</v>
      </c>
      <c r="J33" s="1"/>
      <c r="K33" s="1"/>
      <c r="L33" s="1"/>
      <c r="M33" s="1">
        <v>1</v>
      </c>
    </row>
    <row r="34" spans="1:13" ht="15" customHeight="1" x14ac:dyDescent="0.25">
      <c r="A34" s="3" t="s">
        <v>14</v>
      </c>
      <c r="B34" s="5">
        <v>155256</v>
      </c>
      <c r="C34" s="5">
        <v>29498.639999999999</v>
      </c>
      <c r="D34" s="5">
        <v>6210.24</v>
      </c>
      <c r="E34"/>
      <c r="F34" s="2" t="s">
        <v>38</v>
      </c>
      <c r="G34" s="1">
        <v>1</v>
      </c>
      <c r="H34" s="1">
        <v>1</v>
      </c>
      <c r="I34" s="1"/>
      <c r="J34" s="1"/>
      <c r="K34" s="1"/>
      <c r="L34" s="1"/>
      <c r="M34" s="1">
        <v>2</v>
      </c>
    </row>
    <row r="35" spans="1:13" ht="15" customHeight="1" x14ac:dyDescent="0.25">
      <c r="A35" s="3" t="s">
        <v>20</v>
      </c>
      <c r="B35" s="5">
        <v>214024.64</v>
      </c>
      <c r="C35" s="5">
        <v>214024.64</v>
      </c>
      <c r="D35" s="5">
        <v>0</v>
      </c>
      <c r="E35"/>
      <c r="F35" s="2" t="s">
        <v>50</v>
      </c>
      <c r="G35" s="1"/>
      <c r="H35" s="1"/>
      <c r="I35" s="1"/>
      <c r="J35" s="1"/>
      <c r="K35" s="1">
        <v>2</v>
      </c>
      <c r="L35" s="1"/>
      <c r="M35" s="1">
        <v>2</v>
      </c>
    </row>
    <row r="36" spans="1:13" ht="15" customHeight="1" x14ac:dyDescent="0.25">
      <c r="A36" s="3" t="s">
        <v>34</v>
      </c>
      <c r="B36" s="5">
        <v>738055</v>
      </c>
      <c r="C36" s="5">
        <v>295222</v>
      </c>
      <c r="D36" s="5">
        <v>295222</v>
      </c>
      <c r="E36"/>
      <c r="F36" s="2" t="s">
        <v>68</v>
      </c>
      <c r="G36" s="1"/>
      <c r="H36" s="1"/>
      <c r="I36" s="1"/>
      <c r="J36" s="1"/>
      <c r="K36" s="1"/>
      <c r="L36" s="1">
        <v>1</v>
      </c>
      <c r="M36" s="1">
        <v>1</v>
      </c>
    </row>
    <row r="37" spans="1:13" ht="15" customHeight="1" x14ac:dyDescent="0.25">
      <c r="A37" s="3" t="s">
        <v>35</v>
      </c>
      <c r="B37" s="5">
        <v>232174</v>
      </c>
      <c r="C37" s="5">
        <v>34826.1</v>
      </c>
      <c r="D37" s="5">
        <v>0</v>
      </c>
      <c r="E37"/>
      <c r="F37" s="2" t="s">
        <v>67</v>
      </c>
      <c r="G37" s="1"/>
      <c r="H37" s="1"/>
      <c r="I37" s="1"/>
      <c r="J37" s="1"/>
      <c r="K37" s="1"/>
      <c r="L37" s="1">
        <v>1</v>
      </c>
      <c r="M37" s="1">
        <v>1</v>
      </c>
    </row>
    <row r="38" spans="1:13" ht="15" customHeight="1" x14ac:dyDescent="0.25">
      <c r="A38" s="3" t="s">
        <v>39</v>
      </c>
      <c r="B38" s="5">
        <v>133667</v>
      </c>
      <c r="C38" s="5">
        <v>133667</v>
      </c>
      <c r="D38" s="5">
        <v>0</v>
      </c>
      <c r="E38"/>
      <c r="F38" s="2" t="s">
        <v>18</v>
      </c>
      <c r="G38" s="1">
        <v>2</v>
      </c>
      <c r="H38" s="1">
        <v>4</v>
      </c>
      <c r="I38" s="1">
        <v>1</v>
      </c>
      <c r="J38" s="1">
        <v>14</v>
      </c>
      <c r="K38" s="1">
        <v>16</v>
      </c>
      <c r="L38" s="1">
        <v>2</v>
      </c>
      <c r="M38" s="1">
        <v>39</v>
      </c>
    </row>
    <row r="39" spans="1:13" x14ac:dyDescent="0.25">
      <c r="A39" s="3" t="s">
        <v>40</v>
      </c>
      <c r="B39" s="5">
        <v>10045467.822674118</v>
      </c>
      <c r="C39" s="5">
        <v>3160103.9763656142</v>
      </c>
      <c r="D39" s="5">
        <v>387961.89707691473</v>
      </c>
      <c r="E39"/>
      <c r="F39"/>
    </row>
    <row r="40" spans="1:13" ht="30" x14ac:dyDescent="0.25">
      <c r="A40" s="3" t="s">
        <v>48</v>
      </c>
      <c r="B40" s="5">
        <v>11605451</v>
      </c>
      <c r="C40" s="5">
        <v>5543557.9804631248</v>
      </c>
      <c r="D40" s="5">
        <v>1110227.5099999995</v>
      </c>
      <c r="E40"/>
      <c r="F40"/>
    </row>
    <row r="41" spans="1:13" x14ac:dyDescent="0.25">
      <c r="A41" s="3" t="s">
        <v>66</v>
      </c>
      <c r="B41" s="5">
        <v>665696</v>
      </c>
      <c r="C41" s="5">
        <v>665696</v>
      </c>
      <c r="D41" s="5">
        <v>0</v>
      </c>
      <c r="E41"/>
      <c r="F41"/>
    </row>
    <row r="42" spans="1:13" x14ac:dyDescent="0.25">
      <c r="C42"/>
      <c r="D42"/>
      <c r="E42"/>
      <c r="F42"/>
    </row>
    <row r="43" spans="1:13" x14ac:dyDescent="0.25">
      <c r="C43"/>
      <c r="D43"/>
      <c r="E43"/>
      <c r="F43"/>
    </row>
    <row r="44" spans="1:13" x14ac:dyDescent="0.25">
      <c r="C44"/>
      <c r="D44"/>
      <c r="E44"/>
      <c r="F44"/>
    </row>
    <row r="45" spans="1:13" x14ac:dyDescent="0.25">
      <c r="C45"/>
      <c r="D45"/>
      <c r="E45"/>
      <c r="F45"/>
    </row>
    <row r="46" spans="1:13" x14ac:dyDescent="0.25">
      <c r="C46"/>
      <c r="D46"/>
      <c r="E46"/>
      <c r="F46"/>
    </row>
    <row r="47" spans="1:13" x14ac:dyDescent="0.25">
      <c r="C47"/>
      <c r="D47"/>
      <c r="E47"/>
      <c r="F47"/>
    </row>
    <row r="48" spans="1:13"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1:5" x14ac:dyDescent="0.25">
      <c r="C65"/>
      <c r="D65"/>
      <c r="E65"/>
    </row>
    <row r="66" spans="1:5" x14ac:dyDescent="0.25">
      <c r="C66"/>
      <c r="D66"/>
      <c r="E66"/>
    </row>
    <row r="67" spans="1:5" x14ac:dyDescent="0.25">
      <c r="C67"/>
      <c r="D67"/>
      <c r="E67"/>
    </row>
    <row r="68" spans="1:5" x14ac:dyDescent="0.25">
      <c r="C68"/>
      <c r="D68"/>
      <c r="E68"/>
    </row>
    <row r="69" spans="1:5" x14ac:dyDescent="0.25">
      <c r="A69"/>
      <c r="C69"/>
      <c r="D69"/>
      <c r="E69"/>
    </row>
    <row r="70" spans="1:5" x14ac:dyDescent="0.25">
      <c r="A70"/>
      <c r="C70"/>
      <c r="D70"/>
      <c r="E70"/>
    </row>
    <row r="71" spans="1:5" x14ac:dyDescent="0.25">
      <c r="A71"/>
      <c r="C71"/>
      <c r="D71"/>
      <c r="E71"/>
    </row>
    <row r="72" spans="1:5" x14ac:dyDescent="0.25">
      <c r="A72"/>
      <c r="C72"/>
      <c r="D72"/>
      <c r="E72"/>
    </row>
    <row r="73" spans="1:5" x14ac:dyDescent="0.25">
      <c r="A73"/>
      <c r="C73"/>
      <c r="D73"/>
      <c r="E73"/>
    </row>
    <row r="74" spans="1:5" x14ac:dyDescent="0.25">
      <c r="A74"/>
      <c r="C74"/>
      <c r="D74"/>
      <c r="E74"/>
    </row>
    <row r="75" spans="1:5" x14ac:dyDescent="0.25">
      <c r="A75"/>
      <c r="C75"/>
      <c r="D75"/>
      <c r="E75"/>
    </row>
    <row r="76" spans="1:5" x14ac:dyDescent="0.25">
      <c r="A76"/>
      <c r="C76"/>
      <c r="D76"/>
      <c r="E76"/>
    </row>
    <row r="77" spans="1:5" x14ac:dyDescent="0.25">
      <c r="A77"/>
      <c r="C77"/>
      <c r="D77"/>
      <c r="E77"/>
    </row>
    <row r="78" spans="1:5" x14ac:dyDescent="0.25">
      <c r="A78"/>
      <c r="C78"/>
      <c r="D78"/>
      <c r="E78"/>
    </row>
    <row r="79" spans="1:5" x14ac:dyDescent="0.25">
      <c r="A79"/>
      <c r="C79"/>
      <c r="D79"/>
      <c r="E79"/>
    </row>
    <row r="80" spans="1:5" x14ac:dyDescent="0.25">
      <c r="A80"/>
      <c r="C80"/>
      <c r="D80"/>
      <c r="E80"/>
    </row>
    <row r="81" spans="1:5" x14ac:dyDescent="0.25">
      <c r="A81"/>
      <c r="C81"/>
      <c r="D81"/>
      <c r="E81"/>
    </row>
    <row r="82" spans="1:5" x14ac:dyDescent="0.25">
      <c r="A82"/>
      <c r="C82"/>
      <c r="D82"/>
      <c r="E82"/>
    </row>
    <row r="83" spans="1:5" x14ac:dyDescent="0.25">
      <c r="A83"/>
      <c r="C83"/>
      <c r="D83"/>
      <c r="E83"/>
    </row>
    <row r="84" spans="1:5" x14ac:dyDescent="0.25">
      <c r="A84"/>
      <c r="C84"/>
      <c r="D84"/>
      <c r="E84"/>
    </row>
    <row r="85" spans="1:5" x14ac:dyDescent="0.25">
      <c r="A85"/>
      <c r="C85"/>
      <c r="D85"/>
      <c r="E85"/>
    </row>
    <row r="86" spans="1:5" x14ac:dyDescent="0.25">
      <c r="A86"/>
      <c r="C86"/>
      <c r="D86"/>
      <c r="E86"/>
    </row>
    <row r="87" spans="1:5" x14ac:dyDescent="0.25">
      <c r="A87"/>
      <c r="C87"/>
      <c r="D87"/>
      <c r="E87"/>
    </row>
    <row r="88" spans="1:5" x14ac:dyDescent="0.25">
      <c r="A88"/>
      <c r="C88"/>
      <c r="D88"/>
      <c r="E88"/>
    </row>
    <row r="89" spans="1:5" x14ac:dyDescent="0.25">
      <c r="A89"/>
      <c r="C89"/>
      <c r="D89"/>
      <c r="E89"/>
    </row>
    <row r="90" spans="1:5" x14ac:dyDescent="0.25">
      <c r="A90"/>
      <c r="C90"/>
      <c r="D90"/>
      <c r="E90"/>
    </row>
    <row r="91" spans="1:5" x14ac:dyDescent="0.25">
      <c r="A91"/>
      <c r="C91"/>
      <c r="D91"/>
      <c r="E91"/>
    </row>
    <row r="92" spans="1:5" x14ac:dyDescent="0.25">
      <c r="A92"/>
      <c r="C92"/>
      <c r="D92"/>
      <c r="E92"/>
    </row>
    <row r="93" spans="1:5" x14ac:dyDescent="0.25">
      <c r="A93"/>
      <c r="C93"/>
      <c r="D93"/>
      <c r="E93"/>
    </row>
    <row r="94" spans="1:5" x14ac:dyDescent="0.25">
      <c r="A94"/>
      <c r="C94"/>
      <c r="D94"/>
      <c r="E94"/>
    </row>
    <row r="95" spans="1:5" x14ac:dyDescent="0.25">
      <c r="A95"/>
      <c r="C95"/>
      <c r="D95"/>
      <c r="E95"/>
    </row>
    <row r="96" spans="1:5" x14ac:dyDescent="0.25">
      <c r="A96"/>
      <c r="C96"/>
      <c r="D96"/>
      <c r="E96"/>
    </row>
    <row r="97" spans="1:5" x14ac:dyDescent="0.25">
      <c r="A97"/>
      <c r="C97"/>
      <c r="D97"/>
      <c r="E97"/>
    </row>
    <row r="98" spans="1:5" x14ac:dyDescent="0.25">
      <c r="A98"/>
      <c r="C98"/>
      <c r="D98"/>
      <c r="E98"/>
    </row>
    <row r="99" spans="1:5" x14ac:dyDescent="0.25">
      <c r="A99"/>
      <c r="C99"/>
      <c r="D99"/>
      <c r="E99"/>
    </row>
    <row r="100" spans="1:5" x14ac:dyDescent="0.25">
      <c r="A100"/>
      <c r="C100"/>
      <c r="D100"/>
      <c r="E100"/>
    </row>
    <row r="101" spans="1:5" x14ac:dyDescent="0.25">
      <c r="A101"/>
      <c r="C101"/>
      <c r="D101"/>
      <c r="E101"/>
    </row>
    <row r="102" spans="1:5" x14ac:dyDescent="0.25">
      <c r="A102"/>
      <c r="C102"/>
      <c r="D102"/>
      <c r="E102"/>
    </row>
    <row r="103" spans="1:5" x14ac:dyDescent="0.25">
      <c r="A103"/>
      <c r="C103"/>
      <c r="D103"/>
      <c r="E103"/>
    </row>
    <row r="104" spans="1:5" x14ac:dyDescent="0.25">
      <c r="A104"/>
      <c r="C104"/>
      <c r="D104"/>
      <c r="E104"/>
    </row>
    <row r="105" spans="1:5" x14ac:dyDescent="0.25">
      <c r="A105"/>
      <c r="C105"/>
      <c r="D105"/>
      <c r="E105"/>
    </row>
    <row r="106" spans="1:5" x14ac:dyDescent="0.25">
      <c r="A106"/>
      <c r="C106"/>
      <c r="D106"/>
      <c r="E106"/>
    </row>
    <row r="107" spans="1:5" x14ac:dyDescent="0.25">
      <c r="A107"/>
      <c r="C107"/>
      <c r="D107"/>
      <c r="E107"/>
    </row>
    <row r="108" spans="1:5" x14ac:dyDescent="0.25">
      <c r="A108"/>
      <c r="C108"/>
      <c r="D108"/>
      <c r="E108"/>
    </row>
    <row r="109" spans="1:5" x14ac:dyDescent="0.25">
      <c r="A109"/>
      <c r="C109"/>
      <c r="D109"/>
      <c r="E109"/>
    </row>
    <row r="110" spans="1:5" x14ac:dyDescent="0.25">
      <c r="A110"/>
      <c r="C110"/>
      <c r="D110"/>
      <c r="E110"/>
    </row>
    <row r="111" spans="1:5" x14ac:dyDescent="0.25">
      <c r="A111"/>
      <c r="C111"/>
      <c r="D111"/>
      <c r="E111"/>
    </row>
    <row r="112" spans="1:5" x14ac:dyDescent="0.25">
      <c r="A112"/>
      <c r="C112"/>
      <c r="D112"/>
      <c r="E112"/>
    </row>
    <row r="113" spans="1:6" x14ac:dyDescent="0.25">
      <c r="A113"/>
      <c r="C113"/>
      <c r="D113"/>
      <c r="E113"/>
    </row>
    <row r="114" spans="1:6" x14ac:dyDescent="0.25">
      <c r="A114"/>
      <c r="C114"/>
      <c r="D114"/>
      <c r="E114"/>
    </row>
    <row r="115" spans="1:6" x14ac:dyDescent="0.25">
      <c r="A115"/>
      <c r="C115"/>
      <c r="D115"/>
      <c r="E115"/>
    </row>
    <row r="116" spans="1:6" x14ac:dyDescent="0.25">
      <c r="A116"/>
      <c r="C116"/>
      <c r="D116"/>
      <c r="E116"/>
    </row>
    <row r="117" spans="1:6" x14ac:dyDescent="0.25">
      <c r="A117"/>
      <c r="C117"/>
      <c r="D117"/>
      <c r="E117"/>
    </row>
    <row r="118" spans="1:6" x14ac:dyDescent="0.25">
      <c r="A118"/>
      <c r="C118"/>
      <c r="D118"/>
      <c r="E118"/>
    </row>
    <row r="119" spans="1:6" x14ac:dyDescent="0.25">
      <c r="A119"/>
      <c r="C119"/>
      <c r="D119"/>
      <c r="E119"/>
    </row>
    <row r="120" spans="1:6" x14ac:dyDescent="0.25">
      <c r="A120"/>
      <c r="C120"/>
      <c r="D120"/>
      <c r="E120"/>
    </row>
    <row r="121" spans="1:6" x14ac:dyDescent="0.25">
      <c r="A121"/>
      <c r="C121"/>
      <c r="D121"/>
      <c r="E121"/>
    </row>
    <row r="122" spans="1:6" x14ac:dyDescent="0.25">
      <c r="A122"/>
      <c r="C122"/>
      <c r="D122"/>
      <c r="E122"/>
    </row>
    <row r="123" spans="1:6" x14ac:dyDescent="0.25">
      <c r="A123"/>
      <c r="C123"/>
      <c r="D123"/>
      <c r="E123"/>
    </row>
    <row r="124" spans="1:6" x14ac:dyDescent="0.25">
      <c r="A124"/>
      <c r="C124"/>
      <c r="D124"/>
      <c r="E124"/>
      <c r="F124"/>
    </row>
    <row r="125" spans="1:6" x14ac:dyDescent="0.25">
      <c r="A125"/>
      <c r="C125"/>
      <c r="D125"/>
      <c r="E125"/>
      <c r="F125"/>
    </row>
    <row r="126" spans="1:6" x14ac:dyDescent="0.25">
      <c r="A126"/>
      <c r="C126"/>
      <c r="D126"/>
      <c r="E126"/>
      <c r="F126"/>
    </row>
    <row r="127" spans="1:6" x14ac:dyDescent="0.25">
      <c r="A127"/>
      <c r="C127"/>
      <c r="D127"/>
      <c r="E127"/>
      <c r="F127"/>
    </row>
    <row r="128" spans="1:6" x14ac:dyDescent="0.25">
      <c r="A128"/>
      <c r="C128"/>
      <c r="D128"/>
      <c r="E128"/>
      <c r="F128"/>
    </row>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sheetData>
  <mergeCells count="4">
    <mergeCell ref="A1:L3"/>
    <mergeCell ref="A18:D18"/>
    <mergeCell ref="F18:L18"/>
    <mergeCell ref="A31:D31"/>
  </mergeCells>
  <pageMargins left="0.25" right="0.25" top="0.25" bottom="0.25" header="0.3" footer="0.3"/>
  <pageSetup scale="61" orientation="landscape" r:id="rId6"/>
  <drawing r:id="rId7"/>
  <extLst>
    <ext xmlns:x14="http://schemas.microsoft.com/office/spreadsheetml/2009/9/main" uri="{A8765BA9-456A-4dab-B4F3-ACF838C121DE}">
      <x14:slicerList>
        <x14:slicer r:id="rId8"/>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4"/>
  <sheetViews>
    <sheetView tabSelected="1" zoomScale="86" zoomScaleNormal="86" workbookViewId="0">
      <selection activeCell="R11" sqref="R11"/>
    </sheetView>
  </sheetViews>
  <sheetFormatPr defaultRowHeight="15" outlineLevelCol="1" x14ac:dyDescent="0.25"/>
  <cols>
    <col min="1" max="1" width="14.5703125" style="1" customWidth="1"/>
    <col min="2" max="2" width="16.5703125" style="1" customWidth="1"/>
    <col min="3" max="4" width="9.28515625" style="1" hidden="1" customWidth="1" outlineLevel="1"/>
    <col min="5" max="5" width="10.140625" style="1" hidden="1" customWidth="1" outlineLevel="1"/>
    <col min="6" max="6" width="15.140625" style="1" customWidth="1" collapsed="1"/>
    <col min="7" max="7" width="12.28515625" style="1" customWidth="1"/>
    <col min="8" max="8" width="11.28515625" style="1" customWidth="1"/>
    <col min="9" max="9" width="12.140625" style="1" customWidth="1"/>
    <col min="10" max="10" width="10" style="15" bestFit="1" customWidth="1"/>
    <col min="11" max="11" width="23.5703125" style="1" customWidth="1"/>
    <col min="12" max="12" width="20.42578125" style="1" customWidth="1"/>
    <col min="13" max="13" width="34" style="2" customWidth="1"/>
    <col min="14" max="14" width="30" style="2" customWidth="1"/>
    <col min="15" max="15" width="48.140625" style="2" customWidth="1"/>
    <col min="16" max="16" width="58.7109375" style="2" customWidth="1"/>
    <col min="17" max="18" width="18.7109375" style="1" customWidth="1" outlineLevel="1"/>
    <col min="19" max="19" width="12.42578125" style="16" customWidth="1" outlineLevel="1"/>
    <col min="20" max="20" width="13.85546875" style="16" customWidth="1" outlineLevel="1"/>
    <col min="21" max="21" width="16.140625" style="16" customWidth="1" outlineLevel="1"/>
    <col min="22" max="22" width="16.140625" style="1" customWidth="1" outlineLevel="1" collapsed="1"/>
    <col min="23" max="23" width="18.7109375" customWidth="1" outlineLevel="1"/>
    <col min="24" max="24" width="12" style="16" customWidth="1" outlineLevel="1"/>
    <col min="25" max="25" width="11.7109375" style="16" customWidth="1" outlineLevel="1"/>
    <col min="26" max="26" width="15.5703125" style="16" customWidth="1" outlineLevel="1"/>
    <col min="27" max="27" width="19.28515625" style="16" customWidth="1"/>
    <col min="28" max="28" width="19.42578125" style="16" customWidth="1"/>
  </cols>
  <sheetData>
    <row r="1" spans="1:28" ht="15" customHeight="1" x14ac:dyDescent="0.25">
      <c r="A1" s="117" t="s">
        <v>150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row>
    <row r="2" spans="1:28" ht="15" customHeight="1" x14ac:dyDescent="0.2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row>
    <row r="3" spans="1:28" ht="15" customHeight="1" x14ac:dyDescent="0.25"/>
    <row r="4" spans="1:28" ht="15" customHeight="1" x14ac:dyDescent="0.3">
      <c r="A4" s="125" t="s">
        <v>121</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row>
    <row r="5" spans="1:28" ht="15" customHeight="1" x14ac:dyDescent="0.3">
      <c r="A5" s="31"/>
      <c r="B5" s="31"/>
      <c r="C5" s="31"/>
      <c r="D5" s="31"/>
      <c r="E5" s="31"/>
      <c r="F5" s="31"/>
      <c r="G5" s="31"/>
      <c r="H5" s="31"/>
      <c r="I5" s="31"/>
      <c r="J5" s="31"/>
      <c r="K5" s="31"/>
      <c r="L5" s="31"/>
      <c r="M5" s="31"/>
      <c r="N5" s="31"/>
      <c r="O5" s="31"/>
      <c r="P5" s="31"/>
      <c r="Q5" s="50"/>
      <c r="R5" s="50"/>
      <c r="S5" s="31"/>
      <c r="T5" s="31"/>
      <c r="U5" s="31"/>
      <c r="V5" s="31"/>
      <c r="W5" s="31"/>
      <c r="X5" s="31"/>
      <c r="Y5" s="31"/>
      <c r="Z5" s="31"/>
      <c r="AA5" s="31"/>
      <c r="AB5" s="31"/>
    </row>
    <row r="6" spans="1:28" ht="15" customHeight="1" x14ac:dyDescent="0.25">
      <c r="A6" s="126" t="s">
        <v>118</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row>
    <row r="7" spans="1:28" ht="15" customHeight="1" thickBot="1" x14ac:dyDescent="0.3">
      <c r="A7" s="127" t="s">
        <v>141</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row>
    <row r="8" spans="1:28" ht="16.5" thickBot="1" x14ac:dyDescent="0.3">
      <c r="A8" s="51"/>
      <c r="B8" s="51"/>
      <c r="C8" s="51"/>
      <c r="D8" s="51"/>
      <c r="E8" s="51"/>
      <c r="F8" s="51"/>
      <c r="G8" s="51"/>
      <c r="H8" s="51"/>
      <c r="I8" s="51"/>
      <c r="J8" s="51"/>
      <c r="K8" s="51"/>
      <c r="L8" s="51"/>
      <c r="M8" s="51"/>
      <c r="N8" s="51"/>
      <c r="O8" s="51"/>
      <c r="P8" s="51"/>
      <c r="Q8" s="52"/>
      <c r="R8" s="52"/>
      <c r="S8" s="51"/>
      <c r="T8" s="51"/>
      <c r="U8" s="51"/>
      <c r="V8" s="52"/>
      <c r="W8" s="52"/>
      <c r="X8" s="51"/>
      <c r="Y8" s="51"/>
      <c r="Z8" s="51"/>
      <c r="AA8" s="51"/>
      <c r="AB8" s="51"/>
    </row>
    <row r="9" spans="1:28" ht="15.75" thickBot="1" x14ac:dyDescent="0.3">
      <c r="A9" s="120" t="s">
        <v>11</v>
      </c>
      <c r="B9" s="121"/>
      <c r="C9" s="121"/>
      <c r="D9" s="121"/>
      <c r="E9" s="122"/>
      <c r="F9" s="120" t="s">
        <v>13</v>
      </c>
      <c r="G9" s="121"/>
      <c r="H9" s="121"/>
      <c r="I9" s="120" t="s">
        <v>12</v>
      </c>
      <c r="J9" s="121"/>
      <c r="K9" s="121"/>
      <c r="L9" s="121"/>
      <c r="M9" s="121"/>
      <c r="N9" s="122"/>
      <c r="O9" s="120" t="s">
        <v>69</v>
      </c>
      <c r="P9" s="122"/>
      <c r="Q9" s="130" t="s">
        <v>153</v>
      </c>
      <c r="R9" s="124"/>
      <c r="S9" s="121" t="s">
        <v>154</v>
      </c>
      <c r="T9" s="121"/>
      <c r="U9" s="122"/>
      <c r="V9" s="123" t="s">
        <v>161</v>
      </c>
      <c r="W9" s="124"/>
      <c r="X9" s="121" t="s">
        <v>162</v>
      </c>
      <c r="Y9" s="121"/>
      <c r="Z9" s="131"/>
      <c r="AA9" s="128" t="s">
        <v>72</v>
      </c>
      <c r="AB9" s="129"/>
    </row>
    <row r="10" spans="1:28" ht="45" customHeight="1" thickBot="1" x14ac:dyDescent="0.3">
      <c r="A10" s="17" t="s">
        <v>8</v>
      </c>
      <c r="B10" s="47" t="s">
        <v>7</v>
      </c>
      <c r="C10" s="47" t="s">
        <v>0</v>
      </c>
      <c r="D10" s="47" t="s">
        <v>1</v>
      </c>
      <c r="E10" s="48" t="s">
        <v>2</v>
      </c>
      <c r="F10" s="49" t="s">
        <v>3</v>
      </c>
      <c r="G10" s="47" t="s">
        <v>4</v>
      </c>
      <c r="H10" s="47" t="s">
        <v>5</v>
      </c>
      <c r="I10" s="109" t="s">
        <v>9</v>
      </c>
      <c r="J10" s="110" t="s">
        <v>123</v>
      </c>
      <c r="K10" s="111" t="s">
        <v>6</v>
      </c>
      <c r="L10" s="112" t="s">
        <v>77</v>
      </c>
      <c r="M10" s="112" t="s">
        <v>79</v>
      </c>
      <c r="N10" s="113" t="s">
        <v>80</v>
      </c>
      <c r="O10" s="17" t="s">
        <v>75</v>
      </c>
      <c r="P10" s="18" t="s">
        <v>76</v>
      </c>
      <c r="Q10" s="106" t="s">
        <v>155</v>
      </c>
      <c r="R10" s="43" t="s">
        <v>156</v>
      </c>
      <c r="S10" s="19" t="s">
        <v>157</v>
      </c>
      <c r="T10" s="19" t="s">
        <v>158</v>
      </c>
      <c r="U10" s="21" t="s">
        <v>159</v>
      </c>
      <c r="V10" s="17" t="s">
        <v>160</v>
      </c>
      <c r="W10" s="20" t="s">
        <v>163</v>
      </c>
      <c r="X10" s="19" t="s">
        <v>164</v>
      </c>
      <c r="Y10" s="19" t="s">
        <v>165</v>
      </c>
      <c r="Z10" s="19" t="s">
        <v>166</v>
      </c>
      <c r="AA10" s="41" t="s">
        <v>167</v>
      </c>
      <c r="AB10" s="21" t="s">
        <v>168</v>
      </c>
    </row>
    <row r="11" spans="1:28" s="42" customFormat="1" ht="123.75" x14ac:dyDescent="0.25">
      <c r="A11" s="59" t="s">
        <v>142</v>
      </c>
      <c r="B11" s="60" t="s">
        <v>21</v>
      </c>
      <c r="C11" s="61" t="s">
        <v>22</v>
      </c>
      <c r="D11" s="61" t="s">
        <v>15</v>
      </c>
      <c r="E11" s="61" t="s">
        <v>16</v>
      </c>
      <c r="F11" s="62" t="s">
        <v>73</v>
      </c>
      <c r="G11" s="62" t="s">
        <v>74</v>
      </c>
      <c r="H11" s="97" t="s">
        <v>23</v>
      </c>
      <c r="I11" s="102" t="s">
        <v>51</v>
      </c>
      <c r="J11" s="63">
        <v>8916</v>
      </c>
      <c r="K11" s="60" t="s">
        <v>124</v>
      </c>
      <c r="L11" s="60" t="s">
        <v>78</v>
      </c>
      <c r="M11" s="64" t="s">
        <v>81</v>
      </c>
      <c r="N11" s="103" t="s">
        <v>152</v>
      </c>
      <c r="O11" s="108" t="s">
        <v>70</v>
      </c>
      <c r="P11" s="103" t="s">
        <v>71</v>
      </c>
      <c r="Q11" s="107" t="s">
        <v>24</v>
      </c>
      <c r="R11" s="65">
        <v>1</v>
      </c>
      <c r="S11" s="66">
        <v>42069.27</v>
      </c>
      <c r="T11" s="66">
        <v>15476.67</v>
      </c>
      <c r="U11" s="67">
        <f>Table2[[#This Row],[FY 24/25 Salary Cost ]]+Table2[[#This Row],[FY 24/25 Fringe cost ]]</f>
        <v>57545.939999999995</v>
      </c>
      <c r="V11" s="62" t="s">
        <v>10</v>
      </c>
      <c r="W11" s="68">
        <v>1</v>
      </c>
      <c r="X11" s="66">
        <v>74939.289999999994</v>
      </c>
      <c r="Y11" s="66">
        <v>28527.49</v>
      </c>
      <c r="Z11" s="67">
        <f>Table2[[#This Row],[FY 25/26 Salary Cost]]+Table2[[#This Row],[FY 25/26 Fringe Cost]]</f>
        <v>103466.78</v>
      </c>
      <c r="AA11" s="69">
        <f>Table2[[#This Row],[FY 24/25 Total Personnel Cost ]]*Table2[[#This Row],[% of time dedicated to CIIP for FY 24/25]]</f>
        <v>57545.939999999995</v>
      </c>
      <c r="AB11" s="70">
        <f>Table2[[#This Row],[FY 25/26 Total Personnel Cost ]]*Table2[[#This Row],[% of time dedicated to CIIP for FY 25/26]]</f>
        <v>103466.78</v>
      </c>
    </row>
    <row r="12" spans="1:28" x14ac:dyDescent="0.25">
      <c r="A12" s="71"/>
      <c r="B12" s="72"/>
      <c r="C12" s="73"/>
      <c r="D12" s="73"/>
      <c r="E12" s="73"/>
      <c r="F12" s="74"/>
      <c r="G12" s="74"/>
      <c r="H12" s="98"/>
      <c r="I12" s="71"/>
      <c r="J12" s="75"/>
      <c r="K12" s="72"/>
      <c r="L12" s="72"/>
      <c r="M12" s="76"/>
      <c r="N12" s="104"/>
      <c r="O12" s="71"/>
      <c r="P12" s="104"/>
      <c r="Q12" s="100"/>
      <c r="R12" s="77"/>
      <c r="S12" s="78"/>
      <c r="T12" s="78"/>
      <c r="U12" s="79">
        <f>Table2[[#This Row],[FY 24/25 Salary Cost ]]+Table2[[#This Row],[FY 24/25 Fringe cost ]]</f>
        <v>0</v>
      </c>
      <c r="V12" s="80"/>
      <c r="W12" s="81"/>
      <c r="X12" s="78"/>
      <c r="Y12" s="78"/>
      <c r="Z12" s="79">
        <f>Table2[[#This Row],[FY 25/26 Salary Cost]]+Table2[[#This Row],[FY 25/26 Fringe Cost]]</f>
        <v>0</v>
      </c>
      <c r="AA12" s="82">
        <f>Table2[[#This Row],[FY 24/25 Total Personnel Cost ]]*Table2[[#This Row],[% of time dedicated to CIIP for FY 24/25]]</f>
        <v>0</v>
      </c>
      <c r="AB12" s="83">
        <f>Table2[[#This Row],[FY 25/26 Total Personnel Cost ]]*Table2[[#This Row],[% of time dedicated to CIIP for FY 25/26]]</f>
        <v>0</v>
      </c>
    </row>
    <row r="13" spans="1:28" x14ac:dyDescent="0.25">
      <c r="A13" s="71"/>
      <c r="B13" s="72"/>
      <c r="C13" s="73"/>
      <c r="D13" s="73"/>
      <c r="E13" s="73"/>
      <c r="F13" s="74"/>
      <c r="G13" s="74"/>
      <c r="H13" s="98"/>
      <c r="I13" s="71"/>
      <c r="J13" s="75"/>
      <c r="K13" s="72"/>
      <c r="L13" s="72"/>
      <c r="M13" s="76"/>
      <c r="N13" s="104"/>
      <c r="O13" s="71"/>
      <c r="P13" s="104"/>
      <c r="Q13" s="100"/>
      <c r="R13" s="77"/>
      <c r="S13" s="78"/>
      <c r="T13" s="78"/>
      <c r="U13" s="79">
        <f>Table2[[#This Row],[FY 24/25 Salary Cost ]]+Table2[[#This Row],[FY 24/25 Fringe cost ]]</f>
        <v>0</v>
      </c>
      <c r="V13" s="80"/>
      <c r="W13" s="81"/>
      <c r="X13" s="78"/>
      <c r="Y13" s="78"/>
      <c r="Z13" s="79">
        <f>Table2[[#This Row],[FY 25/26 Salary Cost]]+Table2[[#This Row],[FY 25/26 Fringe Cost]]</f>
        <v>0</v>
      </c>
      <c r="AA13" s="82">
        <f>Table2[[#This Row],[FY 24/25 Total Personnel Cost ]]*Table2[[#This Row],[% of time dedicated to CIIP for FY 24/25]]</f>
        <v>0</v>
      </c>
      <c r="AB13" s="83">
        <f>Table2[[#This Row],[FY 25/26 Total Personnel Cost ]]*Table2[[#This Row],[% of time dedicated to CIIP for FY 25/26]]</f>
        <v>0</v>
      </c>
    </row>
    <row r="14" spans="1:28" x14ac:dyDescent="0.25">
      <c r="A14" s="71"/>
      <c r="B14" s="72"/>
      <c r="C14" s="73"/>
      <c r="D14" s="73"/>
      <c r="E14" s="73"/>
      <c r="F14" s="74"/>
      <c r="G14" s="74"/>
      <c r="H14" s="98"/>
      <c r="I14" s="71"/>
      <c r="J14" s="75"/>
      <c r="K14" s="72"/>
      <c r="L14" s="72"/>
      <c r="M14" s="76"/>
      <c r="N14" s="104"/>
      <c r="O14" s="71"/>
      <c r="P14" s="104"/>
      <c r="Q14" s="100"/>
      <c r="R14" s="77"/>
      <c r="S14" s="78"/>
      <c r="T14" s="78"/>
      <c r="U14" s="79">
        <f>Table2[[#This Row],[FY 24/25 Salary Cost ]]+Table2[[#This Row],[FY 24/25 Fringe cost ]]</f>
        <v>0</v>
      </c>
      <c r="V14" s="80"/>
      <c r="W14" s="81"/>
      <c r="X14" s="78"/>
      <c r="Y14" s="78"/>
      <c r="Z14" s="79">
        <f>Table2[[#This Row],[FY 25/26 Salary Cost]]+Table2[[#This Row],[FY 25/26 Fringe Cost]]</f>
        <v>0</v>
      </c>
      <c r="AA14" s="82">
        <f>Table2[[#This Row],[FY 24/25 Total Personnel Cost ]]*Table2[[#This Row],[% of time dedicated to CIIP for FY 24/25]]</f>
        <v>0</v>
      </c>
      <c r="AB14" s="83">
        <f>Table2[[#This Row],[FY 25/26 Total Personnel Cost ]]*Table2[[#This Row],[% of time dedicated to CIIP for FY 25/26]]</f>
        <v>0</v>
      </c>
    </row>
    <row r="15" spans="1:28" x14ac:dyDescent="0.25">
      <c r="A15" s="71"/>
      <c r="B15" s="72"/>
      <c r="C15" s="73"/>
      <c r="D15" s="73"/>
      <c r="E15" s="73"/>
      <c r="F15" s="74"/>
      <c r="G15" s="74"/>
      <c r="H15" s="98"/>
      <c r="I15" s="71"/>
      <c r="J15" s="75"/>
      <c r="K15" s="72"/>
      <c r="L15" s="72"/>
      <c r="M15" s="76"/>
      <c r="N15" s="104"/>
      <c r="O15" s="71"/>
      <c r="P15" s="104"/>
      <c r="Q15" s="100"/>
      <c r="R15" s="77"/>
      <c r="S15" s="78"/>
      <c r="T15" s="78"/>
      <c r="U15" s="79">
        <f>Table2[[#This Row],[FY 24/25 Salary Cost ]]+Table2[[#This Row],[FY 24/25 Fringe cost ]]</f>
        <v>0</v>
      </c>
      <c r="V15" s="80"/>
      <c r="W15" s="81"/>
      <c r="X15" s="78"/>
      <c r="Y15" s="78"/>
      <c r="Z15" s="79">
        <f>Table2[[#This Row],[FY 25/26 Salary Cost]]+Table2[[#This Row],[FY 25/26 Fringe Cost]]</f>
        <v>0</v>
      </c>
      <c r="AA15" s="82">
        <f>Table2[[#This Row],[FY 24/25 Total Personnel Cost ]]*Table2[[#This Row],[% of time dedicated to CIIP for FY 24/25]]</f>
        <v>0</v>
      </c>
      <c r="AB15" s="83">
        <f>Table2[[#This Row],[FY 25/26 Total Personnel Cost ]]*Table2[[#This Row],[% of time dedicated to CIIP for FY 25/26]]</f>
        <v>0</v>
      </c>
    </row>
    <row r="16" spans="1:28" x14ac:dyDescent="0.25">
      <c r="A16" s="71"/>
      <c r="B16" s="72"/>
      <c r="C16" s="73"/>
      <c r="D16" s="73"/>
      <c r="E16" s="73"/>
      <c r="F16" s="74"/>
      <c r="G16" s="74"/>
      <c r="H16" s="98"/>
      <c r="I16" s="71"/>
      <c r="J16" s="75"/>
      <c r="K16" s="72"/>
      <c r="L16" s="72"/>
      <c r="M16" s="76"/>
      <c r="N16" s="104"/>
      <c r="O16" s="71"/>
      <c r="P16" s="104"/>
      <c r="Q16" s="100"/>
      <c r="R16" s="77"/>
      <c r="S16" s="78"/>
      <c r="T16" s="78"/>
      <c r="U16" s="79">
        <f>Table2[[#This Row],[FY 24/25 Salary Cost ]]+Table2[[#This Row],[FY 24/25 Fringe cost ]]</f>
        <v>0</v>
      </c>
      <c r="V16" s="80"/>
      <c r="W16" s="81"/>
      <c r="X16" s="78"/>
      <c r="Y16" s="78"/>
      <c r="Z16" s="79">
        <f>Table2[[#This Row],[FY 25/26 Salary Cost]]+Table2[[#This Row],[FY 25/26 Fringe Cost]]</f>
        <v>0</v>
      </c>
      <c r="AA16" s="82">
        <f>Table2[[#This Row],[FY 24/25 Total Personnel Cost ]]*Table2[[#This Row],[% of time dedicated to CIIP for FY 24/25]]</f>
        <v>0</v>
      </c>
      <c r="AB16" s="83">
        <f>Table2[[#This Row],[FY 25/26 Total Personnel Cost ]]*Table2[[#This Row],[% of time dedicated to CIIP for FY 25/26]]</f>
        <v>0</v>
      </c>
    </row>
    <row r="17" spans="1:28" x14ac:dyDescent="0.25">
      <c r="A17" s="71"/>
      <c r="B17" s="72"/>
      <c r="C17" s="73"/>
      <c r="D17" s="73"/>
      <c r="E17" s="73"/>
      <c r="F17" s="74"/>
      <c r="G17" s="74"/>
      <c r="H17" s="98"/>
      <c r="I17" s="71"/>
      <c r="J17" s="75"/>
      <c r="K17" s="72"/>
      <c r="L17" s="72"/>
      <c r="M17" s="76"/>
      <c r="N17" s="104"/>
      <c r="O17" s="71"/>
      <c r="P17" s="104"/>
      <c r="Q17" s="100"/>
      <c r="R17" s="77"/>
      <c r="S17" s="78"/>
      <c r="T17" s="78"/>
      <c r="U17" s="79">
        <f>Table2[[#This Row],[FY 24/25 Salary Cost ]]+Table2[[#This Row],[FY 24/25 Fringe cost ]]</f>
        <v>0</v>
      </c>
      <c r="V17" s="80"/>
      <c r="W17" s="81"/>
      <c r="X17" s="78"/>
      <c r="Y17" s="78"/>
      <c r="Z17" s="79">
        <f>Table2[[#This Row],[FY 25/26 Salary Cost]]+Table2[[#This Row],[FY 25/26 Fringe Cost]]</f>
        <v>0</v>
      </c>
      <c r="AA17" s="82">
        <f>Table2[[#This Row],[FY 24/25 Total Personnel Cost ]]*Table2[[#This Row],[% of time dedicated to CIIP for FY 24/25]]</f>
        <v>0</v>
      </c>
      <c r="AB17" s="83">
        <f>Table2[[#This Row],[FY 25/26 Total Personnel Cost ]]*Table2[[#This Row],[% of time dedicated to CIIP for FY 25/26]]</f>
        <v>0</v>
      </c>
    </row>
    <row r="18" spans="1:28" x14ac:dyDescent="0.25">
      <c r="A18" s="71"/>
      <c r="B18" s="72"/>
      <c r="C18" s="73"/>
      <c r="D18" s="73"/>
      <c r="E18" s="73"/>
      <c r="F18" s="74"/>
      <c r="G18" s="74"/>
      <c r="H18" s="98"/>
      <c r="I18" s="71"/>
      <c r="J18" s="75"/>
      <c r="K18" s="72"/>
      <c r="L18" s="72"/>
      <c r="M18" s="76"/>
      <c r="N18" s="104"/>
      <c r="O18" s="71"/>
      <c r="P18" s="104"/>
      <c r="Q18" s="100"/>
      <c r="R18" s="77"/>
      <c r="S18" s="78"/>
      <c r="T18" s="78"/>
      <c r="U18" s="79">
        <f>Table2[[#This Row],[FY 24/25 Salary Cost ]]+Table2[[#This Row],[FY 24/25 Fringe cost ]]</f>
        <v>0</v>
      </c>
      <c r="V18" s="80"/>
      <c r="W18" s="81"/>
      <c r="X18" s="78"/>
      <c r="Y18" s="78"/>
      <c r="Z18" s="79">
        <f>Table2[[#This Row],[FY 25/26 Salary Cost]]+Table2[[#This Row],[FY 25/26 Fringe Cost]]</f>
        <v>0</v>
      </c>
      <c r="AA18" s="82">
        <f>Table2[[#This Row],[FY 24/25 Total Personnel Cost ]]*Table2[[#This Row],[% of time dedicated to CIIP for FY 24/25]]</f>
        <v>0</v>
      </c>
      <c r="AB18" s="83">
        <f>Table2[[#This Row],[FY 25/26 Total Personnel Cost ]]*Table2[[#This Row],[% of time dedicated to CIIP for FY 25/26]]</f>
        <v>0</v>
      </c>
    </row>
    <row r="19" spans="1:28" x14ac:dyDescent="0.25">
      <c r="A19" s="71"/>
      <c r="B19" s="72"/>
      <c r="C19" s="73"/>
      <c r="D19" s="73"/>
      <c r="E19" s="73"/>
      <c r="F19" s="74"/>
      <c r="G19" s="74"/>
      <c r="H19" s="98"/>
      <c r="I19" s="71"/>
      <c r="J19" s="75"/>
      <c r="K19" s="72"/>
      <c r="L19" s="72"/>
      <c r="M19" s="76"/>
      <c r="N19" s="104"/>
      <c r="O19" s="71"/>
      <c r="P19" s="104"/>
      <c r="Q19" s="100"/>
      <c r="R19" s="77"/>
      <c r="S19" s="78"/>
      <c r="T19" s="78"/>
      <c r="U19" s="79">
        <f>Table2[[#This Row],[FY 24/25 Salary Cost ]]+Table2[[#This Row],[FY 24/25 Fringe cost ]]</f>
        <v>0</v>
      </c>
      <c r="V19" s="80"/>
      <c r="W19" s="81"/>
      <c r="X19" s="78"/>
      <c r="Y19" s="78"/>
      <c r="Z19" s="79">
        <f>Table2[[#This Row],[FY 25/26 Salary Cost]]+Table2[[#This Row],[FY 25/26 Fringe Cost]]</f>
        <v>0</v>
      </c>
      <c r="AA19" s="82">
        <f>Table2[[#This Row],[FY 24/25 Total Personnel Cost ]]*Table2[[#This Row],[% of time dedicated to CIIP for FY 24/25]]</f>
        <v>0</v>
      </c>
      <c r="AB19" s="83">
        <f>Table2[[#This Row],[FY 25/26 Total Personnel Cost ]]*Table2[[#This Row],[% of time dedicated to CIIP for FY 25/26]]</f>
        <v>0</v>
      </c>
    </row>
    <row r="20" spans="1:28" x14ac:dyDescent="0.25">
      <c r="A20" s="71"/>
      <c r="B20" s="72"/>
      <c r="C20" s="73"/>
      <c r="D20" s="73"/>
      <c r="E20" s="73"/>
      <c r="F20" s="74"/>
      <c r="G20" s="74"/>
      <c r="H20" s="98"/>
      <c r="I20" s="71"/>
      <c r="J20" s="75"/>
      <c r="K20" s="72"/>
      <c r="L20" s="72"/>
      <c r="M20" s="76"/>
      <c r="N20" s="104"/>
      <c r="O20" s="71"/>
      <c r="P20" s="104"/>
      <c r="Q20" s="100"/>
      <c r="R20" s="77"/>
      <c r="S20" s="78"/>
      <c r="T20" s="78"/>
      <c r="U20" s="79">
        <f>Table2[[#This Row],[FY 24/25 Salary Cost ]]+Table2[[#This Row],[FY 24/25 Fringe cost ]]</f>
        <v>0</v>
      </c>
      <c r="V20" s="80"/>
      <c r="W20" s="81"/>
      <c r="X20" s="78"/>
      <c r="Y20" s="78"/>
      <c r="Z20" s="79">
        <f>Table2[[#This Row],[FY 25/26 Salary Cost]]+Table2[[#This Row],[FY 25/26 Fringe Cost]]</f>
        <v>0</v>
      </c>
      <c r="AA20" s="82">
        <f>Table2[[#This Row],[FY 24/25 Total Personnel Cost ]]*Table2[[#This Row],[% of time dedicated to CIIP for FY 24/25]]</f>
        <v>0</v>
      </c>
      <c r="AB20" s="83">
        <f>Table2[[#This Row],[FY 25/26 Total Personnel Cost ]]*Table2[[#This Row],[% of time dedicated to CIIP for FY 25/26]]</f>
        <v>0</v>
      </c>
    </row>
    <row r="21" spans="1:28" x14ac:dyDescent="0.25">
      <c r="A21" s="71"/>
      <c r="B21" s="72"/>
      <c r="C21" s="73"/>
      <c r="D21" s="73"/>
      <c r="E21" s="73"/>
      <c r="F21" s="74"/>
      <c r="G21" s="74"/>
      <c r="H21" s="98"/>
      <c r="I21" s="71"/>
      <c r="J21" s="75"/>
      <c r="K21" s="72"/>
      <c r="L21" s="72"/>
      <c r="M21" s="76"/>
      <c r="N21" s="104"/>
      <c r="O21" s="71"/>
      <c r="P21" s="104"/>
      <c r="Q21" s="100"/>
      <c r="R21" s="77"/>
      <c r="S21" s="78"/>
      <c r="T21" s="78"/>
      <c r="U21" s="79">
        <f>Table2[[#This Row],[FY 24/25 Salary Cost ]]+Table2[[#This Row],[FY 24/25 Fringe cost ]]</f>
        <v>0</v>
      </c>
      <c r="V21" s="80"/>
      <c r="W21" s="81"/>
      <c r="X21" s="78"/>
      <c r="Y21" s="78"/>
      <c r="Z21" s="79">
        <f>Table2[[#This Row],[FY 25/26 Salary Cost]]+Table2[[#This Row],[FY 25/26 Fringe Cost]]</f>
        <v>0</v>
      </c>
      <c r="AA21" s="82">
        <f>Table2[[#This Row],[FY 24/25 Total Personnel Cost ]]*Table2[[#This Row],[% of time dedicated to CIIP for FY 24/25]]</f>
        <v>0</v>
      </c>
      <c r="AB21" s="83">
        <f>Table2[[#This Row],[FY 25/26 Total Personnel Cost ]]*Table2[[#This Row],[% of time dedicated to CIIP for FY 25/26]]</f>
        <v>0</v>
      </c>
    </row>
    <row r="22" spans="1:28" x14ac:dyDescent="0.25">
      <c r="A22" s="71"/>
      <c r="B22" s="72"/>
      <c r="C22" s="73"/>
      <c r="D22" s="73"/>
      <c r="E22" s="73"/>
      <c r="F22" s="74"/>
      <c r="G22" s="74"/>
      <c r="H22" s="98"/>
      <c r="I22" s="71"/>
      <c r="J22" s="75"/>
      <c r="K22" s="72"/>
      <c r="L22" s="72"/>
      <c r="M22" s="76"/>
      <c r="N22" s="104"/>
      <c r="O22" s="71"/>
      <c r="P22" s="104"/>
      <c r="Q22" s="100"/>
      <c r="R22" s="77"/>
      <c r="S22" s="78"/>
      <c r="T22" s="78"/>
      <c r="U22" s="79">
        <f>Table2[[#This Row],[FY 24/25 Salary Cost ]]+Table2[[#This Row],[FY 24/25 Fringe cost ]]</f>
        <v>0</v>
      </c>
      <c r="V22" s="80"/>
      <c r="W22" s="81"/>
      <c r="X22" s="78"/>
      <c r="Y22" s="78"/>
      <c r="Z22" s="79">
        <f>Table2[[#This Row],[FY 25/26 Salary Cost]]+Table2[[#This Row],[FY 25/26 Fringe Cost]]</f>
        <v>0</v>
      </c>
      <c r="AA22" s="82">
        <f>Table2[[#This Row],[FY 24/25 Total Personnel Cost ]]*Table2[[#This Row],[% of time dedicated to CIIP for FY 24/25]]</f>
        <v>0</v>
      </c>
      <c r="AB22" s="83">
        <f>Table2[[#This Row],[FY 25/26 Total Personnel Cost ]]*Table2[[#This Row],[% of time dedicated to CIIP for FY 25/26]]</f>
        <v>0</v>
      </c>
    </row>
    <row r="23" spans="1:28" x14ac:dyDescent="0.25">
      <c r="A23" s="71"/>
      <c r="B23" s="72"/>
      <c r="C23" s="73"/>
      <c r="D23" s="73"/>
      <c r="E23" s="73"/>
      <c r="F23" s="74"/>
      <c r="G23" s="74"/>
      <c r="H23" s="98"/>
      <c r="I23" s="71"/>
      <c r="J23" s="75"/>
      <c r="K23" s="72"/>
      <c r="L23" s="72"/>
      <c r="M23" s="76"/>
      <c r="N23" s="104"/>
      <c r="O23" s="71"/>
      <c r="P23" s="104"/>
      <c r="Q23" s="100"/>
      <c r="R23" s="77"/>
      <c r="S23" s="78"/>
      <c r="T23" s="78"/>
      <c r="U23" s="79">
        <f>Table2[[#This Row],[FY 24/25 Salary Cost ]]+Table2[[#This Row],[FY 24/25 Fringe cost ]]</f>
        <v>0</v>
      </c>
      <c r="V23" s="80"/>
      <c r="W23" s="81"/>
      <c r="X23" s="78"/>
      <c r="Y23" s="78"/>
      <c r="Z23" s="79">
        <f>Table2[[#This Row],[FY 25/26 Salary Cost]]+Table2[[#This Row],[FY 25/26 Fringe Cost]]</f>
        <v>0</v>
      </c>
      <c r="AA23" s="82">
        <f>Table2[[#This Row],[FY 24/25 Total Personnel Cost ]]*Table2[[#This Row],[% of time dedicated to CIIP for FY 24/25]]</f>
        <v>0</v>
      </c>
      <c r="AB23" s="83">
        <f>Table2[[#This Row],[FY 25/26 Total Personnel Cost ]]*Table2[[#This Row],[% of time dedicated to CIIP for FY 25/26]]</f>
        <v>0</v>
      </c>
    </row>
    <row r="24" spans="1:28" x14ac:dyDescent="0.25">
      <c r="A24" s="71"/>
      <c r="B24" s="72"/>
      <c r="C24" s="73"/>
      <c r="D24" s="73"/>
      <c r="E24" s="73"/>
      <c r="F24" s="74"/>
      <c r="G24" s="74"/>
      <c r="H24" s="98"/>
      <c r="I24" s="71"/>
      <c r="J24" s="75"/>
      <c r="K24" s="72"/>
      <c r="L24" s="72"/>
      <c r="M24" s="76"/>
      <c r="N24" s="104"/>
      <c r="O24" s="71"/>
      <c r="P24" s="104"/>
      <c r="Q24" s="100"/>
      <c r="R24" s="77"/>
      <c r="S24" s="78"/>
      <c r="T24" s="78"/>
      <c r="U24" s="79">
        <f>Table2[[#This Row],[FY 24/25 Salary Cost ]]+Table2[[#This Row],[FY 24/25 Fringe cost ]]</f>
        <v>0</v>
      </c>
      <c r="V24" s="80"/>
      <c r="W24" s="81"/>
      <c r="X24" s="78"/>
      <c r="Y24" s="78"/>
      <c r="Z24" s="79">
        <f>Table2[[#This Row],[FY 25/26 Salary Cost]]+Table2[[#This Row],[FY 25/26 Fringe Cost]]</f>
        <v>0</v>
      </c>
      <c r="AA24" s="82">
        <f>Table2[[#This Row],[FY 24/25 Total Personnel Cost ]]*Table2[[#This Row],[% of time dedicated to CIIP for FY 24/25]]</f>
        <v>0</v>
      </c>
      <c r="AB24" s="83">
        <f>Table2[[#This Row],[FY 25/26 Total Personnel Cost ]]*Table2[[#This Row],[% of time dedicated to CIIP for FY 25/26]]</f>
        <v>0</v>
      </c>
    </row>
    <row r="25" spans="1:28" x14ac:dyDescent="0.25">
      <c r="A25" s="71"/>
      <c r="B25" s="72"/>
      <c r="C25" s="73"/>
      <c r="D25" s="73"/>
      <c r="E25" s="73"/>
      <c r="F25" s="74"/>
      <c r="G25" s="74"/>
      <c r="H25" s="98"/>
      <c r="I25" s="71"/>
      <c r="J25" s="75"/>
      <c r="K25" s="72"/>
      <c r="L25" s="72"/>
      <c r="M25" s="76"/>
      <c r="N25" s="104"/>
      <c r="O25" s="71"/>
      <c r="P25" s="104"/>
      <c r="Q25" s="100"/>
      <c r="R25" s="77"/>
      <c r="S25" s="78"/>
      <c r="T25" s="78"/>
      <c r="U25" s="79">
        <f>Table2[[#This Row],[FY 24/25 Salary Cost ]]+Table2[[#This Row],[FY 24/25 Fringe cost ]]</f>
        <v>0</v>
      </c>
      <c r="V25" s="80"/>
      <c r="W25" s="81"/>
      <c r="X25" s="78"/>
      <c r="Y25" s="78"/>
      <c r="Z25" s="79">
        <f>Table2[[#This Row],[FY 25/26 Salary Cost]]+Table2[[#This Row],[FY 25/26 Fringe Cost]]</f>
        <v>0</v>
      </c>
      <c r="AA25" s="82">
        <f>Table2[[#This Row],[FY 24/25 Total Personnel Cost ]]*Table2[[#This Row],[% of time dedicated to CIIP for FY 24/25]]</f>
        <v>0</v>
      </c>
      <c r="AB25" s="83">
        <f>Table2[[#This Row],[FY 25/26 Total Personnel Cost ]]*Table2[[#This Row],[% of time dedicated to CIIP for FY 25/26]]</f>
        <v>0</v>
      </c>
    </row>
    <row r="26" spans="1:28" x14ac:dyDescent="0.25">
      <c r="A26" s="71"/>
      <c r="B26" s="72"/>
      <c r="C26" s="73"/>
      <c r="D26" s="73"/>
      <c r="E26" s="73"/>
      <c r="F26" s="74"/>
      <c r="G26" s="74"/>
      <c r="H26" s="98"/>
      <c r="I26" s="71"/>
      <c r="J26" s="75"/>
      <c r="K26" s="72"/>
      <c r="L26" s="72"/>
      <c r="M26" s="76"/>
      <c r="N26" s="104"/>
      <c r="O26" s="71"/>
      <c r="P26" s="104"/>
      <c r="Q26" s="100"/>
      <c r="R26" s="77"/>
      <c r="S26" s="78"/>
      <c r="T26" s="78"/>
      <c r="U26" s="79">
        <f>Table2[[#This Row],[FY 24/25 Salary Cost ]]+Table2[[#This Row],[FY 24/25 Fringe cost ]]</f>
        <v>0</v>
      </c>
      <c r="V26" s="80"/>
      <c r="W26" s="81"/>
      <c r="X26" s="78"/>
      <c r="Y26" s="78"/>
      <c r="Z26" s="79">
        <f>Table2[[#This Row],[FY 25/26 Salary Cost]]+Table2[[#This Row],[FY 25/26 Fringe Cost]]</f>
        <v>0</v>
      </c>
      <c r="AA26" s="82">
        <f>Table2[[#This Row],[FY 24/25 Total Personnel Cost ]]*Table2[[#This Row],[% of time dedicated to CIIP for FY 24/25]]</f>
        <v>0</v>
      </c>
      <c r="AB26" s="83">
        <f>Table2[[#This Row],[FY 25/26 Total Personnel Cost ]]*Table2[[#This Row],[% of time dedicated to CIIP for FY 25/26]]</f>
        <v>0</v>
      </c>
    </row>
    <row r="27" spans="1:28" x14ac:dyDescent="0.25">
      <c r="A27" s="71"/>
      <c r="B27" s="72"/>
      <c r="C27" s="73"/>
      <c r="D27" s="73"/>
      <c r="E27" s="73"/>
      <c r="F27" s="74"/>
      <c r="G27" s="74"/>
      <c r="H27" s="98"/>
      <c r="I27" s="71"/>
      <c r="J27" s="75"/>
      <c r="K27" s="72"/>
      <c r="L27" s="72"/>
      <c r="M27" s="76"/>
      <c r="N27" s="104"/>
      <c r="O27" s="71"/>
      <c r="P27" s="104"/>
      <c r="Q27" s="100"/>
      <c r="R27" s="77"/>
      <c r="S27" s="78"/>
      <c r="T27" s="78"/>
      <c r="U27" s="79">
        <f>Table2[[#This Row],[FY 24/25 Salary Cost ]]+Table2[[#This Row],[FY 24/25 Fringe cost ]]</f>
        <v>0</v>
      </c>
      <c r="V27" s="80"/>
      <c r="W27" s="81"/>
      <c r="X27" s="78"/>
      <c r="Y27" s="78"/>
      <c r="Z27" s="79">
        <f>Table2[[#This Row],[FY 25/26 Salary Cost]]+Table2[[#This Row],[FY 25/26 Fringe Cost]]</f>
        <v>0</v>
      </c>
      <c r="AA27" s="82">
        <f>Table2[[#This Row],[FY 24/25 Total Personnel Cost ]]*Table2[[#This Row],[% of time dedicated to CIIP for FY 24/25]]</f>
        <v>0</v>
      </c>
      <c r="AB27" s="83">
        <f>Table2[[#This Row],[FY 25/26 Total Personnel Cost ]]*Table2[[#This Row],[% of time dedicated to CIIP for FY 25/26]]</f>
        <v>0</v>
      </c>
    </row>
    <row r="28" spans="1:28" x14ac:dyDescent="0.25">
      <c r="A28" s="71"/>
      <c r="B28" s="72"/>
      <c r="C28" s="73"/>
      <c r="D28" s="73"/>
      <c r="E28" s="73"/>
      <c r="F28" s="74"/>
      <c r="G28" s="74"/>
      <c r="H28" s="98"/>
      <c r="I28" s="71"/>
      <c r="J28" s="75"/>
      <c r="K28" s="72"/>
      <c r="L28" s="72"/>
      <c r="M28" s="76"/>
      <c r="N28" s="104"/>
      <c r="O28" s="71"/>
      <c r="P28" s="104"/>
      <c r="Q28" s="100"/>
      <c r="R28" s="77"/>
      <c r="S28" s="78"/>
      <c r="T28" s="78"/>
      <c r="U28" s="79">
        <f>Table2[[#This Row],[FY 24/25 Salary Cost ]]+Table2[[#This Row],[FY 24/25 Fringe cost ]]</f>
        <v>0</v>
      </c>
      <c r="V28" s="80"/>
      <c r="W28" s="81"/>
      <c r="X28" s="78"/>
      <c r="Y28" s="78"/>
      <c r="Z28" s="79">
        <f>Table2[[#This Row],[FY 25/26 Salary Cost]]+Table2[[#This Row],[FY 25/26 Fringe Cost]]</f>
        <v>0</v>
      </c>
      <c r="AA28" s="82">
        <f>Table2[[#This Row],[FY 24/25 Total Personnel Cost ]]*Table2[[#This Row],[% of time dedicated to CIIP for FY 24/25]]</f>
        <v>0</v>
      </c>
      <c r="AB28" s="83">
        <f>Table2[[#This Row],[FY 25/26 Total Personnel Cost ]]*Table2[[#This Row],[% of time dedicated to CIIP for FY 25/26]]</f>
        <v>0</v>
      </c>
    </row>
    <row r="29" spans="1:28" x14ac:dyDescent="0.25">
      <c r="A29" s="71"/>
      <c r="B29" s="72"/>
      <c r="C29" s="73"/>
      <c r="D29" s="73"/>
      <c r="E29" s="73"/>
      <c r="F29" s="74"/>
      <c r="G29" s="74"/>
      <c r="H29" s="98"/>
      <c r="I29" s="71"/>
      <c r="J29" s="75"/>
      <c r="K29" s="72"/>
      <c r="L29" s="72"/>
      <c r="M29" s="76"/>
      <c r="N29" s="104"/>
      <c r="O29" s="71"/>
      <c r="P29" s="104"/>
      <c r="Q29" s="100"/>
      <c r="R29" s="77"/>
      <c r="S29" s="78"/>
      <c r="T29" s="78"/>
      <c r="U29" s="79">
        <f>Table2[[#This Row],[FY 24/25 Salary Cost ]]+Table2[[#This Row],[FY 24/25 Fringe cost ]]</f>
        <v>0</v>
      </c>
      <c r="V29" s="80"/>
      <c r="W29" s="81"/>
      <c r="X29" s="78"/>
      <c r="Y29" s="78"/>
      <c r="Z29" s="79">
        <f>Table2[[#This Row],[FY 25/26 Salary Cost]]+Table2[[#This Row],[FY 25/26 Fringe Cost]]</f>
        <v>0</v>
      </c>
      <c r="AA29" s="82">
        <f>Table2[[#This Row],[FY 24/25 Total Personnel Cost ]]*Table2[[#This Row],[% of time dedicated to CIIP for FY 24/25]]</f>
        <v>0</v>
      </c>
      <c r="AB29" s="83">
        <f>Table2[[#This Row],[FY 25/26 Total Personnel Cost ]]*Table2[[#This Row],[% of time dedicated to CIIP for FY 25/26]]</f>
        <v>0</v>
      </c>
    </row>
    <row r="30" spans="1:28" x14ac:dyDescent="0.25">
      <c r="A30" s="71"/>
      <c r="B30" s="72"/>
      <c r="C30" s="73"/>
      <c r="D30" s="73"/>
      <c r="E30" s="73"/>
      <c r="F30" s="74"/>
      <c r="G30" s="74"/>
      <c r="H30" s="98"/>
      <c r="I30" s="71"/>
      <c r="J30" s="75"/>
      <c r="K30" s="72"/>
      <c r="L30" s="72"/>
      <c r="M30" s="76"/>
      <c r="N30" s="104"/>
      <c r="O30" s="71"/>
      <c r="P30" s="104"/>
      <c r="Q30" s="100"/>
      <c r="R30" s="77"/>
      <c r="S30" s="78"/>
      <c r="T30" s="78"/>
      <c r="U30" s="79">
        <f>Table2[[#This Row],[FY 24/25 Salary Cost ]]+Table2[[#This Row],[FY 24/25 Fringe cost ]]</f>
        <v>0</v>
      </c>
      <c r="V30" s="80"/>
      <c r="W30" s="81"/>
      <c r="X30" s="78"/>
      <c r="Y30" s="78"/>
      <c r="Z30" s="79">
        <f>Table2[[#This Row],[FY 25/26 Salary Cost]]+Table2[[#This Row],[FY 25/26 Fringe Cost]]</f>
        <v>0</v>
      </c>
      <c r="AA30" s="82">
        <f>Table2[[#This Row],[FY 24/25 Total Personnel Cost ]]*Table2[[#This Row],[% of time dedicated to CIIP for FY 24/25]]</f>
        <v>0</v>
      </c>
      <c r="AB30" s="83">
        <f>Table2[[#This Row],[FY 25/26 Total Personnel Cost ]]*Table2[[#This Row],[% of time dedicated to CIIP for FY 25/26]]</f>
        <v>0</v>
      </c>
    </row>
    <row r="31" spans="1:28" x14ac:dyDescent="0.25">
      <c r="A31" s="71"/>
      <c r="B31" s="72"/>
      <c r="C31" s="73"/>
      <c r="D31" s="73"/>
      <c r="E31" s="73"/>
      <c r="F31" s="74"/>
      <c r="G31" s="74"/>
      <c r="H31" s="98"/>
      <c r="I31" s="71"/>
      <c r="J31" s="75"/>
      <c r="K31" s="72"/>
      <c r="L31" s="72"/>
      <c r="M31" s="76"/>
      <c r="N31" s="104"/>
      <c r="O31" s="71"/>
      <c r="P31" s="104"/>
      <c r="Q31" s="100"/>
      <c r="R31" s="77"/>
      <c r="S31" s="78"/>
      <c r="T31" s="78"/>
      <c r="U31" s="79">
        <f>Table2[[#This Row],[FY 24/25 Salary Cost ]]+Table2[[#This Row],[FY 24/25 Fringe cost ]]</f>
        <v>0</v>
      </c>
      <c r="V31" s="80"/>
      <c r="W31" s="81"/>
      <c r="X31" s="78"/>
      <c r="Y31" s="78"/>
      <c r="Z31" s="79">
        <f>Table2[[#This Row],[FY 25/26 Salary Cost]]+Table2[[#This Row],[FY 25/26 Fringe Cost]]</f>
        <v>0</v>
      </c>
      <c r="AA31" s="82">
        <f>Table2[[#This Row],[FY 24/25 Total Personnel Cost ]]*Table2[[#This Row],[% of time dedicated to CIIP for FY 24/25]]</f>
        <v>0</v>
      </c>
      <c r="AB31" s="83">
        <f>Table2[[#This Row],[FY 25/26 Total Personnel Cost ]]*Table2[[#This Row],[% of time dedicated to CIIP for FY 25/26]]</f>
        <v>0</v>
      </c>
    </row>
    <row r="32" spans="1:28" x14ac:dyDescent="0.25">
      <c r="A32" s="71"/>
      <c r="B32" s="72"/>
      <c r="C32" s="73"/>
      <c r="D32" s="73"/>
      <c r="E32" s="73"/>
      <c r="F32" s="74"/>
      <c r="G32" s="74"/>
      <c r="H32" s="98"/>
      <c r="I32" s="71"/>
      <c r="J32" s="75"/>
      <c r="K32" s="72"/>
      <c r="L32" s="72"/>
      <c r="M32" s="76"/>
      <c r="N32" s="104"/>
      <c r="O32" s="71"/>
      <c r="P32" s="104"/>
      <c r="Q32" s="100"/>
      <c r="R32" s="77"/>
      <c r="S32" s="78"/>
      <c r="T32" s="78"/>
      <c r="U32" s="79">
        <f>Table2[[#This Row],[FY 24/25 Salary Cost ]]+Table2[[#This Row],[FY 24/25 Fringe cost ]]</f>
        <v>0</v>
      </c>
      <c r="V32" s="80"/>
      <c r="W32" s="81"/>
      <c r="X32" s="78"/>
      <c r="Y32" s="78"/>
      <c r="Z32" s="79">
        <f>Table2[[#This Row],[FY 25/26 Salary Cost]]+Table2[[#This Row],[FY 25/26 Fringe Cost]]</f>
        <v>0</v>
      </c>
      <c r="AA32" s="82">
        <f>Table2[[#This Row],[FY 24/25 Total Personnel Cost ]]*Table2[[#This Row],[% of time dedicated to CIIP for FY 24/25]]</f>
        <v>0</v>
      </c>
      <c r="AB32" s="83">
        <f>Table2[[#This Row],[FY 25/26 Total Personnel Cost ]]*Table2[[#This Row],[% of time dedicated to CIIP for FY 25/26]]</f>
        <v>0</v>
      </c>
    </row>
    <row r="33" spans="1:28" x14ac:dyDescent="0.25">
      <c r="A33" s="71"/>
      <c r="B33" s="72"/>
      <c r="C33" s="73"/>
      <c r="D33" s="73"/>
      <c r="E33" s="73"/>
      <c r="F33" s="74"/>
      <c r="G33" s="74"/>
      <c r="H33" s="98"/>
      <c r="I33" s="71"/>
      <c r="J33" s="75"/>
      <c r="K33" s="72"/>
      <c r="L33" s="72"/>
      <c r="M33" s="76"/>
      <c r="N33" s="104"/>
      <c r="O33" s="71"/>
      <c r="P33" s="104"/>
      <c r="Q33" s="100"/>
      <c r="R33" s="77"/>
      <c r="S33" s="78"/>
      <c r="T33" s="78"/>
      <c r="U33" s="79">
        <f>Table2[[#This Row],[FY 24/25 Salary Cost ]]+Table2[[#This Row],[FY 24/25 Fringe cost ]]</f>
        <v>0</v>
      </c>
      <c r="V33" s="80"/>
      <c r="W33" s="81"/>
      <c r="X33" s="78"/>
      <c r="Y33" s="78"/>
      <c r="Z33" s="79">
        <f>Table2[[#This Row],[FY 25/26 Salary Cost]]+Table2[[#This Row],[FY 25/26 Fringe Cost]]</f>
        <v>0</v>
      </c>
      <c r="AA33" s="82">
        <f>Table2[[#This Row],[FY 24/25 Total Personnel Cost ]]*Table2[[#This Row],[% of time dedicated to CIIP for FY 24/25]]</f>
        <v>0</v>
      </c>
      <c r="AB33" s="83">
        <f>Table2[[#This Row],[FY 25/26 Total Personnel Cost ]]*Table2[[#This Row],[% of time dedicated to CIIP for FY 25/26]]</f>
        <v>0</v>
      </c>
    </row>
    <row r="34" spans="1:28" x14ac:dyDescent="0.25">
      <c r="A34" s="71"/>
      <c r="B34" s="72"/>
      <c r="C34" s="73"/>
      <c r="D34" s="73"/>
      <c r="E34" s="73"/>
      <c r="F34" s="74"/>
      <c r="G34" s="74"/>
      <c r="H34" s="98"/>
      <c r="I34" s="71"/>
      <c r="J34" s="75"/>
      <c r="K34" s="72"/>
      <c r="L34" s="72"/>
      <c r="M34" s="76"/>
      <c r="N34" s="104"/>
      <c r="O34" s="71"/>
      <c r="P34" s="104"/>
      <c r="Q34" s="100"/>
      <c r="R34" s="77"/>
      <c r="S34" s="78"/>
      <c r="T34" s="78"/>
      <c r="U34" s="79">
        <f>Table2[[#This Row],[FY 24/25 Salary Cost ]]+Table2[[#This Row],[FY 24/25 Fringe cost ]]</f>
        <v>0</v>
      </c>
      <c r="V34" s="80"/>
      <c r="W34" s="81"/>
      <c r="X34" s="78"/>
      <c r="Y34" s="78"/>
      <c r="Z34" s="79">
        <f>Table2[[#This Row],[FY 25/26 Salary Cost]]+Table2[[#This Row],[FY 25/26 Fringe Cost]]</f>
        <v>0</v>
      </c>
      <c r="AA34" s="82">
        <f>Table2[[#This Row],[FY 24/25 Total Personnel Cost ]]*Table2[[#This Row],[% of time dedicated to CIIP for FY 24/25]]</f>
        <v>0</v>
      </c>
      <c r="AB34" s="83">
        <f>Table2[[#This Row],[FY 25/26 Total Personnel Cost ]]*Table2[[#This Row],[% of time dedicated to CIIP for FY 25/26]]</f>
        <v>0</v>
      </c>
    </row>
    <row r="35" spans="1:28" x14ac:dyDescent="0.25">
      <c r="A35" s="71"/>
      <c r="B35" s="72"/>
      <c r="C35" s="73"/>
      <c r="D35" s="73"/>
      <c r="E35" s="73"/>
      <c r="F35" s="74"/>
      <c r="G35" s="74"/>
      <c r="H35" s="98"/>
      <c r="I35" s="71"/>
      <c r="J35" s="75"/>
      <c r="K35" s="72"/>
      <c r="L35" s="72"/>
      <c r="M35" s="76"/>
      <c r="N35" s="104"/>
      <c r="O35" s="71"/>
      <c r="P35" s="104"/>
      <c r="Q35" s="100"/>
      <c r="R35" s="77"/>
      <c r="S35" s="78"/>
      <c r="T35" s="78"/>
      <c r="U35" s="79">
        <f>Table2[[#This Row],[FY 24/25 Salary Cost ]]+Table2[[#This Row],[FY 24/25 Fringe cost ]]</f>
        <v>0</v>
      </c>
      <c r="V35" s="80"/>
      <c r="W35" s="81"/>
      <c r="X35" s="78"/>
      <c r="Y35" s="78"/>
      <c r="Z35" s="79">
        <f>Table2[[#This Row],[FY 25/26 Salary Cost]]+Table2[[#This Row],[FY 25/26 Fringe Cost]]</f>
        <v>0</v>
      </c>
      <c r="AA35" s="82">
        <f>Table2[[#This Row],[FY 24/25 Total Personnel Cost ]]*Table2[[#This Row],[% of time dedicated to CIIP for FY 24/25]]</f>
        <v>0</v>
      </c>
      <c r="AB35" s="83">
        <f>Table2[[#This Row],[FY 25/26 Total Personnel Cost ]]*Table2[[#This Row],[% of time dedicated to CIIP for FY 25/26]]</f>
        <v>0</v>
      </c>
    </row>
    <row r="36" spans="1:28" x14ac:dyDescent="0.25">
      <c r="A36" s="71"/>
      <c r="B36" s="72"/>
      <c r="C36" s="73"/>
      <c r="D36" s="73"/>
      <c r="E36" s="73"/>
      <c r="F36" s="74"/>
      <c r="G36" s="74"/>
      <c r="H36" s="98"/>
      <c r="I36" s="71"/>
      <c r="J36" s="75"/>
      <c r="K36" s="72"/>
      <c r="L36" s="72"/>
      <c r="M36" s="76"/>
      <c r="N36" s="104"/>
      <c r="O36" s="71"/>
      <c r="P36" s="104"/>
      <c r="Q36" s="100"/>
      <c r="R36" s="77"/>
      <c r="S36" s="78"/>
      <c r="T36" s="78"/>
      <c r="U36" s="79">
        <f>Table2[[#This Row],[FY 24/25 Salary Cost ]]+Table2[[#This Row],[FY 24/25 Fringe cost ]]</f>
        <v>0</v>
      </c>
      <c r="V36" s="80"/>
      <c r="W36" s="81"/>
      <c r="X36" s="78"/>
      <c r="Y36" s="78"/>
      <c r="Z36" s="79">
        <f>Table2[[#This Row],[FY 25/26 Salary Cost]]+Table2[[#This Row],[FY 25/26 Fringe Cost]]</f>
        <v>0</v>
      </c>
      <c r="AA36" s="82">
        <f>Table2[[#This Row],[FY 24/25 Total Personnel Cost ]]*Table2[[#This Row],[% of time dedicated to CIIP for FY 24/25]]</f>
        <v>0</v>
      </c>
      <c r="AB36" s="83">
        <f>Table2[[#This Row],[FY 25/26 Total Personnel Cost ]]*Table2[[#This Row],[% of time dedicated to CIIP for FY 25/26]]</f>
        <v>0</v>
      </c>
    </row>
    <row r="37" spans="1:28" x14ac:dyDescent="0.25">
      <c r="A37" s="71"/>
      <c r="B37" s="72"/>
      <c r="C37" s="73"/>
      <c r="D37" s="73"/>
      <c r="E37" s="73"/>
      <c r="F37" s="74"/>
      <c r="G37" s="74"/>
      <c r="H37" s="98"/>
      <c r="I37" s="71"/>
      <c r="J37" s="75"/>
      <c r="K37" s="72"/>
      <c r="L37" s="72"/>
      <c r="M37" s="76"/>
      <c r="N37" s="104"/>
      <c r="O37" s="71"/>
      <c r="P37" s="104"/>
      <c r="Q37" s="100"/>
      <c r="R37" s="77"/>
      <c r="S37" s="78"/>
      <c r="T37" s="78"/>
      <c r="U37" s="79">
        <f>Table2[[#This Row],[FY 24/25 Salary Cost ]]+Table2[[#This Row],[FY 24/25 Fringe cost ]]</f>
        <v>0</v>
      </c>
      <c r="V37" s="80"/>
      <c r="W37" s="81"/>
      <c r="X37" s="78"/>
      <c r="Y37" s="78"/>
      <c r="Z37" s="79">
        <f>Table2[[#This Row],[FY 25/26 Salary Cost]]+Table2[[#This Row],[FY 25/26 Fringe Cost]]</f>
        <v>0</v>
      </c>
      <c r="AA37" s="82">
        <f>Table2[[#This Row],[FY 24/25 Total Personnel Cost ]]*Table2[[#This Row],[% of time dedicated to CIIP for FY 24/25]]</f>
        <v>0</v>
      </c>
      <c r="AB37" s="83">
        <f>Table2[[#This Row],[FY 25/26 Total Personnel Cost ]]*Table2[[#This Row],[% of time dedicated to CIIP for FY 25/26]]</f>
        <v>0</v>
      </c>
    </row>
    <row r="38" spans="1:28" ht="15.75" thickBot="1" x14ac:dyDescent="0.3">
      <c r="A38" s="84"/>
      <c r="B38" s="85"/>
      <c r="C38" s="86"/>
      <c r="D38" s="86"/>
      <c r="E38" s="86"/>
      <c r="F38" s="87"/>
      <c r="G38" s="87"/>
      <c r="H38" s="99"/>
      <c r="I38" s="84"/>
      <c r="J38" s="88"/>
      <c r="K38" s="85"/>
      <c r="L38" s="85"/>
      <c r="M38" s="89"/>
      <c r="N38" s="105"/>
      <c r="O38" s="84"/>
      <c r="P38" s="105"/>
      <c r="Q38" s="101"/>
      <c r="R38" s="90"/>
      <c r="S38" s="91"/>
      <c r="T38" s="91"/>
      <c r="U38" s="92">
        <f>Table2[[#This Row],[FY 24/25 Salary Cost ]]+Table2[[#This Row],[FY 24/25 Fringe cost ]]</f>
        <v>0</v>
      </c>
      <c r="V38" s="93"/>
      <c r="W38" s="94"/>
      <c r="X38" s="91"/>
      <c r="Y38" s="91"/>
      <c r="Z38" s="92">
        <f>Table2[[#This Row],[FY 25/26 Salary Cost]]+Table2[[#This Row],[FY 25/26 Fringe Cost]]</f>
        <v>0</v>
      </c>
      <c r="AA38" s="95">
        <f>Table2[[#This Row],[FY 24/25 Total Personnel Cost ]]*Table2[[#This Row],[% of time dedicated to CIIP for FY 24/25]]</f>
        <v>0</v>
      </c>
      <c r="AB38" s="96">
        <f>Table2[[#This Row],[FY 25/26 Total Personnel Cost ]]*Table2[[#This Row],[% of time dedicated to CIIP for FY 25/26]]</f>
        <v>0</v>
      </c>
    </row>
    <row r="41" spans="1:28" x14ac:dyDescent="0.25">
      <c r="A41" s="53" t="s">
        <v>146</v>
      </c>
      <c r="B41" s="119"/>
      <c r="C41" s="119"/>
      <c r="D41" s="54" t="s">
        <v>147</v>
      </c>
      <c r="E41" s="55"/>
      <c r="F41" s="56"/>
      <c r="AA41" s="58">
        <f>SUBTOTAL(9,Table2[FY 24/25 Total Personnel Cost   ])</f>
        <v>57545.939999999995</v>
      </c>
      <c r="AB41" s="58">
        <f>SUBTOTAL(9,Table2[FY 24/25 Total Personnel Cost    ])</f>
        <v>103466.78</v>
      </c>
    </row>
    <row r="42" spans="1:28" x14ac:dyDescent="0.25">
      <c r="A42" s="57"/>
      <c r="B42" s="57"/>
      <c r="C42" s="57"/>
      <c r="D42" s="57"/>
      <c r="E42" s="57"/>
      <c r="F42" s="22"/>
    </row>
    <row r="43" spans="1:28" x14ac:dyDescent="0.25">
      <c r="A43"/>
      <c r="B43"/>
      <c r="C43"/>
      <c r="D43"/>
      <c r="E43"/>
    </row>
    <row r="44" spans="1:28" x14ac:dyDescent="0.25">
      <c r="A44" s="53" t="s">
        <v>148</v>
      </c>
      <c r="B44" s="119"/>
      <c r="C44" s="119"/>
      <c r="D44" s="54" t="s">
        <v>147</v>
      </c>
      <c r="E44" s="55"/>
      <c r="F44" s="56"/>
    </row>
  </sheetData>
  <mergeCells count="15">
    <mergeCell ref="A1:AB2"/>
    <mergeCell ref="B41:C41"/>
    <mergeCell ref="B44:C44"/>
    <mergeCell ref="I9:N9"/>
    <mergeCell ref="V9:W9"/>
    <mergeCell ref="A4:AB4"/>
    <mergeCell ref="A6:AB6"/>
    <mergeCell ref="A7:AB7"/>
    <mergeCell ref="AA9:AB9"/>
    <mergeCell ref="O9:P9"/>
    <mergeCell ref="A9:E9"/>
    <mergeCell ref="F9:H9"/>
    <mergeCell ref="S9:U9"/>
    <mergeCell ref="Q9:R9"/>
    <mergeCell ref="X9:Z9"/>
  </mergeCells>
  <phoneticPr fontId="21" type="noConversion"/>
  <pageMargins left="0.2" right="0.2" top="0.25" bottom="0.25" header="0.3" footer="0.3"/>
  <pageSetup paperSize="17" scale="41" fitToHeight="0" orientation="landscape"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4"/>
  <sheetViews>
    <sheetView topLeftCell="A24" workbookViewId="0">
      <selection activeCell="A2" sqref="A2:D2"/>
    </sheetView>
  </sheetViews>
  <sheetFormatPr defaultRowHeight="15" x14ac:dyDescent="0.25"/>
  <cols>
    <col min="1" max="1" width="23.85546875" customWidth="1"/>
    <col min="2" max="2" width="31.5703125" customWidth="1"/>
    <col min="3" max="3" width="33.42578125" customWidth="1"/>
    <col min="4" max="4" width="28.85546875" customWidth="1"/>
    <col min="5" max="5" width="28.140625" customWidth="1"/>
  </cols>
  <sheetData>
    <row r="1" spans="1:12" ht="15.75" thickBot="1" x14ac:dyDescent="0.3"/>
    <row r="2" spans="1:12" ht="15.75" thickBot="1" x14ac:dyDescent="0.3">
      <c r="A2" s="147" t="s">
        <v>143</v>
      </c>
      <c r="B2" s="148"/>
      <c r="C2" s="148"/>
      <c r="D2" s="149"/>
      <c r="E2" s="38"/>
      <c r="F2" s="38"/>
      <c r="G2" s="38"/>
      <c r="H2" s="38"/>
      <c r="I2" s="38"/>
      <c r="J2" s="38"/>
      <c r="K2" s="38"/>
    </row>
    <row r="3" spans="1:12" ht="15" customHeight="1" x14ac:dyDescent="0.25">
      <c r="A3" s="135" t="s">
        <v>119</v>
      </c>
      <c r="B3" s="136"/>
      <c r="C3" s="136"/>
      <c r="D3" s="137"/>
      <c r="E3" s="32"/>
      <c r="F3" s="32"/>
      <c r="G3" s="32"/>
      <c r="H3" s="32"/>
      <c r="I3" s="32"/>
      <c r="J3" s="32"/>
      <c r="K3" s="32"/>
      <c r="L3" s="32"/>
    </row>
    <row r="4" spans="1:12" x14ac:dyDescent="0.25">
      <c r="A4" s="138"/>
      <c r="B4" s="139"/>
      <c r="C4" s="139"/>
      <c r="D4" s="140"/>
      <c r="E4" s="32"/>
      <c r="F4" s="32"/>
      <c r="G4" s="32"/>
      <c r="H4" s="32"/>
      <c r="I4" s="32"/>
      <c r="J4" s="32"/>
      <c r="K4" s="32"/>
      <c r="L4" s="32"/>
    </row>
    <row r="5" spans="1:12" x14ac:dyDescent="0.25">
      <c r="A5" s="138"/>
      <c r="B5" s="139"/>
      <c r="C5" s="139"/>
      <c r="D5" s="140"/>
      <c r="E5" s="32"/>
      <c r="F5" s="32"/>
      <c r="G5" s="32"/>
      <c r="H5" s="32"/>
      <c r="I5" s="32"/>
      <c r="J5" s="32"/>
      <c r="K5" s="32"/>
      <c r="L5" s="32"/>
    </row>
    <row r="6" spans="1:12" x14ac:dyDescent="0.25">
      <c r="A6" s="138"/>
      <c r="B6" s="139"/>
      <c r="C6" s="139"/>
      <c r="D6" s="140"/>
      <c r="E6" s="32"/>
      <c r="F6" s="32"/>
      <c r="G6" s="32"/>
      <c r="H6" s="32"/>
      <c r="I6" s="32"/>
      <c r="J6" s="32"/>
      <c r="K6" s="32"/>
      <c r="L6" s="32"/>
    </row>
    <row r="7" spans="1:12" x14ac:dyDescent="0.25">
      <c r="A7" s="138"/>
      <c r="B7" s="139"/>
      <c r="C7" s="139"/>
      <c r="D7" s="140"/>
      <c r="E7" s="32"/>
      <c r="F7" s="32"/>
      <c r="G7" s="32"/>
      <c r="H7" s="32"/>
      <c r="I7" s="32"/>
      <c r="J7" s="32"/>
      <c r="K7" s="32"/>
      <c r="L7" s="32"/>
    </row>
    <row r="8" spans="1:12" x14ac:dyDescent="0.25">
      <c r="A8" s="138"/>
      <c r="B8" s="139"/>
      <c r="C8" s="139"/>
      <c r="D8" s="140"/>
      <c r="E8" s="32"/>
      <c r="F8" s="32"/>
      <c r="G8" s="32"/>
      <c r="H8" s="32"/>
      <c r="I8" s="32"/>
      <c r="J8" s="32"/>
      <c r="K8" s="32"/>
      <c r="L8" s="32"/>
    </row>
    <row r="9" spans="1:12" ht="6.75" customHeight="1" x14ac:dyDescent="0.25">
      <c r="A9" s="39"/>
      <c r="B9" s="32"/>
      <c r="C9" s="32"/>
      <c r="D9" s="40"/>
      <c r="E9" s="32"/>
      <c r="F9" s="32"/>
      <c r="G9" s="32"/>
      <c r="H9" s="32"/>
      <c r="I9" s="32"/>
      <c r="J9" s="32"/>
      <c r="K9" s="32"/>
      <c r="L9" s="32"/>
    </row>
    <row r="10" spans="1:12" ht="15" customHeight="1" x14ac:dyDescent="0.25">
      <c r="A10" s="141" t="s">
        <v>82</v>
      </c>
      <c r="B10" s="142"/>
      <c r="C10" s="142"/>
      <c r="D10" s="143"/>
      <c r="E10" s="32"/>
      <c r="F10" s="32"/>
      <c r="G10" s="32"/>
      <c r="H10" s="32"/>
      <c r="I10" s="32"/>
      <c r="J10" s="32"/>
      <c r="K10" s="32"/>
      <c r="L10" s="32"/>
    </row>
    <row r="11" spans="1:12" x14ac:dyDescent="0.25">
      <c r="A11" s="138"/>
      <c r="B11" s="139"/>
      <c r="C11" s="139"/>
      <c r="D11" s="140"/>
      <c r="E11" s="32"/>
      <c r="F11" s="32"/>
      <c r="G11" s="32"/>
      <c r="H11" s="32"/>
      <c r="I11" s="32"/>
      <c r="J11" s="32"/>
      <c r="K11" s="32"/>
      <c r="L11" s="32"/>
    </row>
    <row r="12" spans="1:12" x14ac:dyDescent="0.25">
      <c r="A12" s="138"/>
      <c r="B12" s="139"/>
      <c r="C12" s="139"/>
      <c r="D12" s="140"/>
      <c r="E12" s="32"/>
      <c r="F12" s="32"/>
      <c r="G12" s="32"/>
      <c r="H12" s="32"/>
      <c r="I12" s="32"/>
      <c r="J12" s="32"/>
      <c r="K12" s="32"/>
      <c r="L12" s="32"/>
    </row>
    <row r="13" spans="1:12" x14ac:dyDescent="0.25">
      <c r="A13" s="138"/>
      <c r="B13" s="139"/>
      <c r="C13" s="139"/>
      <c r="D13" s="140"/>
      <c r="E13" s="32"/>
      <c r="F13" s="32"/>
      <c r="G13" s="32"/>
      <c r="H13" s="32"/>
      <c r="I13" s="32"/>
      <c r="J13" s="32"/>
      <c r="K13" s="32"/>
      <c r="L13" s="32"/>
    </row>
    <row r="14" spans="1:12" x14ac:dyDescent="0.25">
      <c r="A14" s="138"/>
      <c r="B14" s="139"/>
      <c r="C14" s="139"/>
      <c r="D14" s="140"/>
      <c r="E14" s="32"/>
      <c r="F14" s="32"/>
      <c r="G14" s="32"/>
      <c r="H14" s="32"/>
      <c r="I14" s="32"/>
      <c r="J14" s="32"/>
      <c r="K14" s="32"/>
      <c r="L14" s="32"/>
    </row>
    <row r="15" spans="1:12" ht="15.75" thickBot="1" x14ac:dyDescent="0.3">
      <c r="A15" s="144"/>
      <c r="B15" s="145"/>
      <c r="C15" s="145"/>
      <c r="D15" s="146"/>
      <c r="E15" s="32"/>
      <c r="F15" s="32"/>
      <c r="G15" s="32"/>
      <c r="H15" s="32"/>
      <c r="I15" s="32"/>
      <c r="J15" s="32"/>
      <c r="K15" s="32"/>
      <c r="L15" s="32"/>
    </row>
    <row r="16" spans="1:12" ht="15.75" thickBot="1" x14ac:dyDescent="0.3"/>
    <row r="17" spans="1:4" ht="15.75" thickBot="1" x14ac:dyDescent="0.3">
      <c r="A17" s="147" t="s">
        <v>83</v>
      </c>
      <c r="B17" s="148"/>
      <c r="C17" s="148"/>
      <c r="D17" s="149"/>
    </row>
    <row r="18" spans="1:4" ht="15.75" thickBot="1" x14ac:dyDescent="0.3">
      <c r="A18" s="150" t="s">
        <v>84</v>
      </c>
      <c r="B18" s="151"/>
      <c r="C18" s="151"/>
      <c r="D18" s="152"/>
    </row>
    <row r="19" spans="1:4" ht="25.5" customHeight="1" thickBot="1" x14ac:dyDescent="0.3">
      <c r="A19" s="153" t="s">
        <v>85</v>
      </c>
      <c r="B19" s="154"/>
      <c r="C19" s="153" t="s">
        <v>86</v>
      </c>
      <c r="D19" s="154"/>
    </row>
    <row r="20" spans="1:4" ht="15" customHeight="1" thickBot="1" x14ac:dyDescent="0.3">
      <c r="A20" s="33" t="s">
        <v>87</v>
      </c>
      <c r="B20" s="34" t="s">
        <v>88</v>
      </c>
      <c r="C20" s="34" t="s">
        <v>89</v>
      </c>
      <c r="D20" s="34" t="s">
        <v>90</v>
      </c>
    </row>
    <row r="21" spans="1:4" ht="15" customHeight="1" thickBot="1" x14ac:dyDescent="0.3">
      <c r="A21" s="35" t="s">
        <v>91</v>
      </c>
      <c r="B21" s="36" t="s">
        <v>92</v>
      </c>
      <c r="C21" s="37" t="s">
        <v>93</v>
      </c>
      <c r="D21" s="37" t="s">
        <v>94</v>
      </c>
    </row>
    <row r="22" spans="1:4" ht="15" customHeight="1" thickBot="1" x14ac:dyDescent="0.3">
      <c r="A22" s="35" t="s">
        <v>95</v>
      </c>
      <c r="B22" s="36" t="s">
        <v>96</v>
      </c>
      <c r="C22" s="36" t="s">
        <v>97</v>
      </c>
      <c r="D22" s="37" t="s">
        <v>98</v>
      </c>
    </row>
    <row r="23" spans="1:4" ht="15" customHeight="1" thickBot="1" x14ac:dyDescent="0.3">
      <c r="A23" s="35" t="s">
        <v>99</v>
      </c>
      <c r="B23" s="36" t="s">
        <v>100</v>
      </c>
      <c r="C23" s="36" t="s">
        <v>101</v>
      </c>
      <c r="D23" s="37"/>
    </row>
    <row r="24" spans="1:4" ht="15" customHeight="1" thickBot="1" x14ac:dyDescent="0.3">
      <c r="A24" s="35" t="s">
        <v>102</v>
      </c>
      <c r="B24" s="36" t="s">
        <v>103</v>
      </c>
      <c r="C24" s="36" t="s">
        <v>104</v>
      </c>
      <c r="D24" s="37"/>
    </row>
    <row r="25" spans="1:4" ht="15" customHeight="1" thickBot="1" x14ac:dyDescent="0.3">
      <c r="A25" s="35" t="s">
        <v>105</v>
      </c>
      <c r="B25" s="36" t="s">
        <v>106</v>
      </c>
      <c r="C25" s="37" t="s">
        <v>107</v>
      </c>
      <c r="D25" s="37"/>
    </row>
    <row r="26" spans="1:4" ht="15" customHeight="1" thickBot="1" x14ac:dyDescent="0.3">
      <c r="A26" s="35" t="s">
        <v>108</v>
      </c>
      <c r="B26" s="36" t="s">
        <v>109</v>
      </c>
      <c r="C26" s="37" t="s">
        <v>110</v>
      </c>
      <c r="D26" s="37"/>
    </row>
    <row r="27" spans="1:4" ht="15" customHeight="1" thickBot="1" x14ac:dyDescent="0.3">
      <c r="A27" s="35" t="s">
        <v>111</v>
      </c>
      <c r="B27" s="37"/>
      <c r="C27" s="37" t="s">
        <v>112</v>
      </c>
      <c r="D27" s="37"/>
    </row>
    <row r="28" spans="1:4" ht="15" customHeight="1" thickBot="1" x14ac:dyDescent="0.3">
      <c r="A28" s="35" t="s">
        <v>113</v>
      </c>
      <c r="B28" s="37"/>
      <c r="C28" s="37" t="s">
        <v>114</v>
      </c>
      <c r="D28" s="37"/>
    </row>
    <row r="29" spans="1:4" ht="15" customHeight="1" thickBot="1" x14ac:dyDescent="0.3">
      <c r="A29" s="35"/>
      <c r="B29" s="37"/>
      <c r="C29" s="37" t="s">
        <v>115</v>
      </c>
      <c r="D29" s="37"/>
    </row>
    <row r="30" spans="1:4" ht="15" customHeight="1" thickBot="1" x14ac:dyDescent="0.3">
      <c r="A30" s="150" t="s">
        <v>116</v>
      </c>
      <c r="B30" s="151"/>
      <c r="C30" s="151"/>
      <c r="D30" s="152"/>
    </row>
    <row r="31" spans="1:4" ht="15" customHeight="1" thickBot="1" x14ac:dyDescent="0.3">
      <c r="A31" s="153" t="s">
        <v>85</v>
      </c>
      <c r="B31" s="154"/>
      <c r="C31" s="153" t="s">
        <v>86</v>
      </c>
      <c r="D31" s="154"/>
    </row>
    <row r="32" spans="1:4" ht="15" customHeight="1" thickBot="1" x14ac:dyDescent="0.3">
      <c r="A32" s="33" t="s">
        <v>87</v>
      </c>
      <c r="B32" s="34" t="s">
        <v>88</v>
      </c>
      <c r="C32" s="34" t="s">
        <v>89</v>
      </c>
      <c r="D32" s="34" t="s">
        <v>90</v>
      </c>
    </row>
    <row r="33" spans="1:4" ht="15" customHeight="1" thickBot="1" x14ac:dyDescent="0.3">
      <c r="A33" s="35" t="s">
        <v>91</v>
      </c>
      <c r="B33" s="37" t="s">
        <v>92</v>
      </c>
      <c r="C33" s="37" t="s">
        <v>102</v>
      </c>
      <c r="D33" s="37" t="s">
        <v>94</v>
      </c>
    </row>
    <row r="34" spans="1:4" ht="15" customHeight="1" thickBot="1" x14ac:dyDescent="0.3">
      <c r="A34" s="35" t="s">
        <v>95</v>
      </c>
      <c r="B34" s="37" t="s">
        <v>96</v>
      </c>
      <c r="C34" s="37" t="s">
        <v>105</v>
      </c>
      <c r="D34" s="37" t="s">
        <v>98</v>
      </c>
    </row>
    <row r="35" spans="1:4" ht="15" customHeight="1" thickBot="1" x14ac:dyDescent="0.3">
      <c r="A35" s="35" t="s">
        <v>99</v>
      </c>
      <c r="B35" s="37" t="s">
        <v>100</v>
      </c>
      <c r="C35" s="37" t="s">
        <v>108</v>
      </c>
      <c r="D35" s="37"/>
    </row>
    <row r="36" spans="1:4" ht="15" customHeight="1" thickBot="1" x14ac:dyDescent="0.3">
      <c r="A36" s="35"/>
      <c r="B36" s="37" t="s">
        <v>103</v>
      </c>
      <c r="C36" s="37" t="s">
        <v>111</v>
      </c>
      <c r="D36" s="37"/>
    </row>
    <row r="37" spans="1:4" ht="15" customHeight="1" thickBot="1" x14ac:dyDescent="0.3">
      <c r="A37" s="35"/>
      <c r="B37" s="37" t="s">
        <v>106</v>
      </c>
      <c r="C37" s="37" t="s">
        <v>113</v>
      </c>
      <c r="D37" s="37"/>
    </row>
    <row r="38" spans="1:4" ht="15" customHeight="1" thickBot="1" x14ac:dyDescent="0.3">
      <c r="A38" s="35"/>
      <c r="B38" s="37" t="s">
        <v>109</v>
      </c>
      <c r="C38" s="37" t="s">
        <v>93</v>
      </c>
      <c r="D38" s="37"/>
    </row>
    <row r="39" spans="1:4" ht="15" customHeight="1" thickBot="1" x14ac:dyDescent="0.3">
      <c r="A39" s="35"/>
      <c r="B39" s="37"/>
      <c r="C39" s="37" t="s">
        <v>97</v>
      </c>
      <c r="D39" s="37"/>
    </row>
    <row r="40" spans="1:4" ht="15" customHeight="1" thickBot="1" x14ac:dyDescent="0.3">
      <c r="A40" s="35"/>
      <c r="B40" s="37"/>
      <c r="C40" s="37" t="s">
        <v>101</v>
      </c>
      <c r="D40" s="37"/>
    </row>
    <row r="41" spans="1:4" ht="15" customHeight="1" thickBot="1" x14ac:dyDescent="0.3">
      <c r="A41" s="35"/>
      <c r="B41" s="37"/>
      <c r="C41" s="37" t="s">
        <v>104</v>
      </c>
      <c r="D41" s="37"/>
    </row>
    <row r="42" spans="1:4" ht="15" customHeight="1" thickBot="1" x14ac:dyDescent="0.3">
      <c r="A42" s="35"/>
      <c r="B42" s="37"/>
      <c r="C42" s="37" t="s">
        <v>107</v>
      </c>
      <c r="D42" s="37"/>
    </row>
    <row r="43" spans="1:4" ht="15" customHeight="1" thickBot="1" x14ac:dyDescent="0.3">
      <c r="A43" s="35"/>
      <c r="B43" s="37"/>
      <c r="C43" s="37" t="s">
        <v>110</v>
      </c>
      <c r="D43" s="37"/>
    </row>
    <row r="44" spans="1:4" ht="15" customHeight="1" thickBot="1" x14ac:dyDescent="0.3">
      <c r="A44" s="35"/>
      <c r="B44" s="37"/>
      <c r="C44" s="37" t="s">
        <v>112</v>
      </c>
      <c r="D44" s="37"/>
    </row>
    <row r="45" spans="1:4" ht="15" customHeight="1" thickBot="1" x14ac:dyDescent="0.3">
      <c r="A45" s="35"/>
      <c r="B45" s="37"/>
      <c r="C45" s="37" t="s">
        <v>114</v>
      </c>
      <c r="D45" s="37"/>
    </row>
    <row r="46" spans="1:4" ht="15" customHeight="1" thickBot="1" x14ac:dyDescent="0.3">
      <c r="A46" s="35"/>
      <c r="B46" s="37"/>
      <c r="C46" s="37" t="s">
        <v>115</v>
      </c>
      <c r="D46" s="37"/>
    </row>
    <row r="47" spans="1:4" ht="15" customHeight="1" thickBot="1" x14ac:dyDescent="0.3">
      <c r="A47" s="132" t="s">
        <v>117</v>
      </c>
      <c r="B47" s="133"/>
      <c r="C47" s="133"/>
      <c r="D47" s="134"/>
    </row>
    <row r="48" spans="1:4" ht="15.75" thickBot="1" x14ac:dyDescent="0.3"/>
    <row r="49" spans="1:4" x14ac:dyDescent="0.25">
      <c r="A49" s="135" t="s">
        <v>120</v>
      </c>
      <c r="B49" s="136"/>
      <c r="C49" s="136"/>
      <c r="D49" s="137"/>
    </row>
    <row r="50" spans="1:4" x14ac:dyDescent="0.25">
      <c r="A50" s="138"/>
      <c r="B50" s="139"/>
      <c r="C50" s="139"/>
      <c r="D50" s="140"/>
    </row>
    <row r="51" spans="1:4" ht="15.75" thickBot="1" x14ac:dyDescent="0.3">
      <c r="A51" s="144"/>
      <c r="B51" s="145"/>
      <c r="C51" s="145"/>
      <c r="D51" s="146"/>
    </row>
    <row r="54" spans="1:4" x14ac:dyDescent="0.25">
      <c r="A54" t="s">
        <v>122</v>
      </c>
    </row>
  </sheetData>
  <mergeCells count="12">
    <mergeCell ref="A47:D47"/>
    <mergeCell ref="A3:D8"/>
    <mergeCell ref="A10:D15"/>
    <mergeCell ref="A2:D2"/>
    <mergeCell ref="A49:D51"/>
    <mergeCell ref="A17:D17"/>
    <mergeCell ref="A18:D18"/>
    <mergeCell ref="A19:B19"/>
    <mergeCell ref="C19:D19"/>
    <mergeCell ref="A30:D30"/>
    <mergeCell ref="A31:B31"/>
    <mergeCell ref="C31:D31"/>
  </mergeCells>
  <pageMargins left="0.7" right="0.7" top="0.75" bottom="0.75" header="0.3" footer="0.3"/>
  <pageSetup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showGridLines="0" topLeftCell="A32" workbookViewId="0">
      <selection activeCell="L46" sqref="L46"/>
    </sheetView>
  </sheetViews>
  <sheetFormatPr defaultRowHeight="15" x14ac:dyDescent="0.25"/>
  <cols>
    <col min="8" max="8" width="37.5703125" customWidth="1"/>
  </cols>
  <sheetData>
    <row r="1" spans="1:11" x14ac:dyDescent="0.25">
      <c r="A1" s="116" t="s">
        <v>125</v>
      </c>
      <c r="B1" s="116"/>
      <c r="C1" s="116"/>
      <c r="D1" s="116"/>
      <c r="E1" s="116"/>
      <c r="F1" s="116"/>
      <c r="G1" s="116"/>
      <c r="H1" s="116"/>
      <c r="I1" s="116"/>
      <c r="J1" s="116"/>
      <c r="K1" s="116"/>
    </row>
    <row r="3" spans="1:11" x14ac:dyDescent="0.25">
      <c r="A3" s="45" t="s">
        <v>126</v>
      </c>
      <c r="B3" s="158" t="s">
        <v>144</v>
      </c>
      <c r="C3" s="158"/>
      <c r="D3" s="158"/>
      <c r="E3" s="158"/>
      <c r="F3" s="158"/>
      <c r="G3" s="158"/>
      <c r="H3" s="158"/>
    </row>
    <row r="4" spans="1:11" x14ac:dyDescent="0.25">
      <c r="A4" s="159" t="s">
        <v>127</v>
      </c>
      <c r="B4" s="160"/>
      <c r="C4" s="160"/>
      <c r="D4" s="160"/>
      <c r="E4" s="160"/>
      <c r="F4" s="160"/>
      <c r="G4" s="160"/>
      <c r="H4" s="160"/>
    </row>
    <row r="5" spans="1:11" x14ac:dyDescent="0.25">
      <c r="A5" s="160"/>
      <c r="B5" s="160"/>
      <c r="C5" s="160"/>
      <c r="D5" s="160"/>
      <c r="E5" s="160"/>
      <c r="F5" s="160"/>
      <c r="G5" s="160"/>
      <c r="H5" s="160"/>
    </row>
    <row r="6" spans="1:11" x14ac:dyDescent="0.25">
      <c r="A6" s="28"/>
      <c r="B6" s="23"/>
      <c r="C6" s="23"/>
      <c r="D6" s="23"/>
      <c r="E6" s="23"/>
      <c r="F6" s="23"/>
      <c r="G6" s="23"/>
      <c r="H6" s="24"/>
    </row>
    <row r="7" spans="1:11" x14ac:dyDescent="0.25">
      <c r="A7" s="29"/>
      <c r="H7" s="25"/>
    </row>
    <row r="8" spans="1:11" x14ac:dyDescent="0.25">
      <c r="A8" s="29"/>
      <c r="F8" s="44"/>
      <c r="H8" s="25"/>
    </row>
    <row r="9" spans="1:11" x14ac:dyDescent="0.25">
      <c r="A9" s="29"/>
      <c r="H9" s="25"/>
    </row>
    <row r="10" spans="1:11" x14ac:dyDescent="0.25">
      <c r="A10" s="29"/>
      <c r="H10" s="25"/>
    </row>
    <row r="11" spans="1:11" x14ac:dyDescent="0.25">
      <c r="A11" s="29"/>
      <c r="H11" s="25"/>
    </row>
    <row r="12" spans="1:11" x14ac:dyDescent="0.25">
      <c r="A12" s="29"/>
      <c r="H12" s="25"/>
    </row>
    <row r="13" spans="1:11" x14ac:dyDescent="0.25">
      <c r="A13" s="29"/>
      <c r="H13" s="25"/>
    </row>
    <row r="14" spans="1:11" x14ac:dyDescent="0.25">
      <c r="A14" s="29"/>
      <c r="H14" s="25"/>
    </row>
    <row r="15" spans="1:11" x14ac:dyDescent="0.25">
      <c r="A15" s="29"/>
      <c r="H15" s="25"/>
    </row>
    <row r="16" spans="1:11" x14ac:dyDescent="0.25">
      <c r="A16" s="29"/>
      <c r="H16" s="25"/>
    </row>
    <row r="17" spans="1:8" x14ac:dyDescent="0.25">
      <c r="A17" s="29"/>
      <c r="H17" s="25"/>
    </row>
    <row r="18" spans="1:8" x14ac:dyDescent="0.25">
      <c r="A18" s="29"/>
      <c r="H18" s="25"/>
    </row>
    <row r="19" spans="1:8" x14ac:dyDescent="0.25">
      <c r="A19" s="29"/>
      <c r="H19" s="25"/>
    </row>
    <row r="20" spans="1:8" x14ac:dyDescent="0.25">
      <c r="A20" s="29"/>
      <c r="H20" s="25"/>
    </row>
    <row r="21" spans="1:8" x14ac:dyDescent="0.25">
      <c r="A21" s="29"/>
      <c r="H21" s="25"/>
    </row>
    <row r="22" spans="1:8" x14ac:dyDescent="0.25">
      <c r="A22" s="29"/>
      <c r="H22" s="25"/>
    </row>
    <row r="23" spans="1:8" x14ac:dyDescent="0.25">
      <c r="A23" s="30"/>
      <c r="B23" s="26"/>
      <c r="C23" s="26"/>
      <c r="D23" s="26"/>
      <c r="E23" s="26"/>
      <c r="F23" s="26"/>
      <c r="G23" s="26"/>
      <c r="H23" s="27"/>
    </row>
    <row r="25" spans="1:8" x14ac:dyDescent="0.25">
      <c r="A25" s="45" t="s">
        <v>128</v>
      </c>
      <c r="B25" s="155" t="s">
        <v>136</v>
      </c>
      <c r="C25" s="156"/>
      <c r="D25" s="156"/>
      <c r="E25" s="156"/>
      <c r="F25" s="156"/>
      <c r="G25" s="156"/>
      <c r="H25" s="157"/>
    </row>
    <row r="26" spans="1:8" x14ac:dyDescent="0.25">
      <c r="A26" s="28"/>
      <c r="B26" s="23"/>
      <c r="C26" s="23"/>
      <c r="D26" s="23"/>
      <c r="E26" s="23"/>
      <c r="F26" s="23"/>
      <c r="G26" s="23"/>
      <c r="H26" s="24"/>
    </row>
    <row r="27" spans="1:8" x14ac:dyDescent="0.25">
      <c r="A27" s="29"/>
      <c r="H27" s="25"/>
    </row>
    <row r="28" spans="1:8" x14ac:dyDescent="0.25">
      <c r="A28" s="29"/>
      <c r="H28" s="25"/>
    </row>
    <row r="29" spans="1:8" x14ac:dyDescent="0.25">
      <c r="A29" s="29"/>
      <c r="H29" s="25"/>
    </row>
    <row r="30" spans="1:8" x14ac:dyDescent="0.25">
      <c r="A30" s="29"/>
      <c r="H30" s="25"/>
    </row>
    <row r="31" spans="1:8" x14ac:dyDescent="0.25">
      <c r="A31" s="29"/>
      <c r="H31" s="25"/>
    </row>
    <row r="32" spans="1:8" x14ac:dyDescent="0.25">
      <c r="A32" s="29"/>
      <c r="H32" s="25"/>
    </row>
    <row r="33" spans="1:8" x14ac:dyDescent="0.25">
      <c r="A33" s="29"/>
      <c r="H33" s="25"/>
    </row>
    <row r="34" spans="1:8" x14ac:dyDescent="0.25">
      <c r="A34" s="29"/>
      <c r="H34" s="25"/>
    </row>
    <row r="35" spans="1:8" x14ac:dyDescent="0.25">
      <c r="A35" s="29"/>
      <c r="H35" s="25"/>
    </row>
    <row r="36" spans="1:8" x14ac:dyDescent="0.25">
      <c r="A36" s="30"/>
      <c r="B36" s="26"/>
      <c r="C36" s="26"/>
      <c r="D36" s="26"/>
      <c r="E36" s="26"/>
      <c r="F36" s="26"/>
      <c r="G36" s="26"/>
      <c r="H36" s="27"/>
    </row>
    <row r="38" spans="1:8" x14ac:dyDescent="0.25">
      <c r="A38" s="45" t="s">
        <v>129</v>
      </c>
      <c r="B38" s="158" t="s">
        <v>135</v>
      </c>
      <c r="C38" s="158"/>
      <c r="D38" s="158"/>
      <c r="E38" s="158"/>
      <c r="F38" s="158"/>
      <c r="G38" s="158"/>
      <c r="H38" s="158"/>
    </row>
    <row r="39" spans="1:8" x14ac:dyDescent="0.25">
      <c r="A39" s="28"/>
      <c r="B39" s="23"/>
      <c r="C39" s="23"/>
      <c r="D39" s="23"/>
      <c r="E39" s="23"/>
      <c r="F39" s="23"/>
      <c r="G39" s="23"/>
      <c r="H39" s="24"/>
    </row>
    <row r="40" spans="1:8" x14ac:dyDescent="0.25">
      <c r="A40" s="29"/>
      <c r="H40" s="25"/>
    </row>
    <row r="41" spans="1:8" x14ac:dyDescent="0.25">
      <c r="A41" s="29"/>
      <c r="H41" s="25"/>
    </row>
    <row r="42" spans="1:8" x14ac:dyDescent="0.25">
      <c r="A42" s="29"/>
      <c r="H42" s="25"/>
    </row>
    <row r="43" spans="1:8" x14ac:dyDescent="0.25">
      <c r="A43" s="29"/>
      <c r="H43" s="25"/>
    </row>
    <row r="44" spans="1:8" x14ac:dyDescent="0.25">
      <c r="A44" s="29"/>
      <c r="H44" s="25"/>
    </row>
    <row r="45" spans="1:8" x14ac:dyDescent="0.25">
      <c r="A45" s="29"/>
      <c r="H45" s="25"/>
    </row>
    <row r="46" spans="1:8" x14ac:dyDescent="0.25">
      <c r="A46" s="29"/>
      <c r="H46" s="25"/>
    </row>
    <row r="47" spans="1:8" x14ac:dyDescent="0.25">
      <c r="A47" s="29"/>
      <c r="H47" s="25"/>
    </row>
    <row r="48" spans="1:8" x14ac:dyDescent="0.25">
      <c r="A48" s="29"/>
      <c r="H48" s="25"/>
    </row>
    <row r="49" spans="1:8" x14ac:dyDescent="0.25">
      <c r="A49" s="30"/>
      <c r="B49" s="26"/>
      <c r="C49" s="26"/>
      <c r="D49" s="26"/>
      <c r="E49" s="26"/>
      <c r="F49" s="26"/>
      <c r="G49" s="26"/>
      <c r="H49" s="27"/>
    </row>
    <row r="51" spans="1:8" x14ac:dyDescent="0.25">
      <c r="A51" s="45" t="s">
        <v>130</v>
      </c>
      <c r="B51" s="158" t="s">
        <v>151</v>
      </c>
      <c r="C51" s="158"/>
      <c r="D51" s="158"/>
      <c r="E51" s="158"/>
      <c r="F51" s="158"/>
      <c r="G51" s="158"/>
      <c r="H51" s="158"/>
    </row>
    <row r="52" spans="1:8" x14ac:dyDescent="0.25">
      <c r="A52" s="28"/>
      <c r="B52" s="23"/>
      <c r="C52" s="23"/>
      <c r="D52" s="23"/>
      <c r="E52" s="23"/>
      <c r="F52" s="23"/>
      <c r="G52" s="23"/>
      <c r="H52" s="24"/>
    </row>
    <row r="53" spans="1:8" x14ac:dyDescent="0.25">
      <c r="A53" s="29"/>
      <c r="H53" s="25"/>
    </row>
    <row r="54" spans="1:8" x14ac:dyDescent="0.25">
      <c r="A54" s="29"/>
      <c r="H54" s="25"/>
    </row>
    <row r="55" spans="1:8" x14ac:dyDescent="0.25">
      <c r="A55" s="29"/>
      <c r="H55" s="25"/>
    </row>
    <row r="56" spans="1:8" x14ac:dyDescent="0.25">
      <c r="A56" s="29"/>
      <c r="H56" s="25"/>
    </row>
    <row r="57" spans="1:8" x14ac:dyDescent="0.25">
      <c r="A57" s="29"/>
      <c r="H57" s="25"/>
    </row>
    <row r="58" spans="1:8" x14ac:dyDescent="0.25">
      <c r="A58" s="29"/>
      <c r="H58" s="25"/>
    </row>
    <row r="59" spans="1:8" x14ac:dyDescent="0.25">
      <c r="A59" s="29"/>
      <c r="H59" s="25"/>
    </row>
    <row r="60" spans="1:8" x14ac:dyDescent="0.25">
      <c r="A60" s="29"/>
      <c r="H60" s="25"/>
    </row>
    <row r="61" spans="1:8" x14ac:dyDescent="0.25">
      <c r="A61" s="29"/>
      <c r="H61" s="25"/>
    </row>
    <row r="62" spans="1:8" x14ac:dyDescent="0.25">
      <c r="A62" s="30"/>
      <c r="B62" s="26"/>
      <c r="C62" s="26"/>
      <c r="D62" s="26"/>
      <c r="E62" s="26"/>
      <c r="F62" s="26"/>
      <c r="G62" s="26"/>
      <c r="H62" s="27"/>
    </row>
    <row r="65" spans="1:8" x14ac:dyDescent="0.25">
      <c r="A65" s="45" t="s">
        <v>131</v>
      </c>
      <c r="B65" s="158" t="s">
        <v>134</v>
      </c>
      <c r="C65" s="158"/>
      <c r="D65" s="158"/>
      <c r="E65" s="158"/>
      <c r="F65" s="158"/>
      <c r="G65" s="158"/>
      <c r="H65" s="158"/>
    </row>
    <row r="66" spans="1:8" x14ac:dyDescent="0.25">
      <c r="A66" s="28"/>
      <c r="B66" s="23"/>
      <c r="C66" s="23"/>
      <c r="D66" s="23"/>
      <c r="E66" s="23"/>
      <c r="F66" s="23"/>
      <c r="G66" s="23"/>
      <c r="H66" s="24"/>
    </row>
    <row r="67" spans="1:8" x14ac:dyDescent="0.25">
      <c r="A67" s="29"/>
      <c r="H67" s="25"/>
    </row>
    <row r="68" spans="1:8" x14ac:dyDescent="0.25">
      <c r="A68" s="29"/>
      <c r="H68" s="25"/>
    </row>
    <row r="69" spans="1:8" x14ac:dyDescent="0.25">
      <c r="A69" s="29"/>
      <c r="H69" s="25"/>
    </row>
    <row r="70" spans="1:8" x14ac:dyDescent="0.25">
      <c r="A70" s="29"/>
      <c r="H70" s="25"/>
    </row>
    <row r="71" spans="1:8" x14ac:dyDescent="0.25">
      <c r="A71" s="29"/>
      <c r="H71" s="25"/>
    </row>
    <row r="72" spans="1:8" x14ac:dyDescent="0.25">
      <c r="A72" s="29"/>
      <c r="H72" s="25"/>
    </row>
    <row r="73" spans="1:8" x14ac:dyDescent="0.25">
      <c r="A73" s="29"/>
      <c r="H73" s="25"/>
    </row>
    <row r="74" spans="1:8" x14ac:dyDescent="0.25">
      <c r="A74" s="29"/>
      <c r="H74" s="25"/>
    </row>
    <row r="75" spans="1:8" x14ac:dyDescent="0.25">
      <c r="A75" s="29"/>
      <c r="H75" s="25"/>
    </row>
    <row r="76" spans="1:8" x14ac:dyDescent="0.25">
      <c r="A76" s="29"/>
      <c r="H76" s="25"/>
    </row>
    <row r="77" spans="1:8" x14ac:dyDescent="0.25">
      <c r="A77" s="29"/>
      <c r="H77" s="25"/>
    </row>
    <row r="78" spans="1:8" x14ac:dyDescent="0.25">
      <c r="A78" s="29"/>
      <c r="H78" s="25"/>
    </row>
    <row r="79" spans="1:8" x14ac:dyDescent="0.25">
      <c r="A79" s="29"/>
      <c r="H79" s="25"/>
    </row>
    <row r="80" spans="1:8" x14ac:dyDescent="0.25">
      <c r="A80" s="29"/>
      <c r="H80" s="25"/>
    </row>
    <row r="81" spans="1:8" x14ac:dyDescent="0.25">
      <c r="A81" s="29"/>
      <c r="H81" s="25"/>
    </row>
    <row r="82" spans="1:8" x14ac:dyDescent="0.25">
      <c r="A82" s="29"/>
      <c r="H82" s="25"/>
    </row>
    <row r="83" spans="1:8" x14ac:dyDescent="0.25">
      <c r="A83" s="29"/>
      <c r="H83" s="25"/>
    </row>
    <row r="84" spans="1:8" x14ac:dyDescent="0.25">
      <c r="A84" s="29"/>
      <c r="H84" s="25"/>
    </row>
    <row r="85" spans="1:8" x14ac:dyDescent="0.25">
      <c r="A85" s="29"/>
      <c r="H85" s="25"/>
    </row>
    <row r="86" spans="1:8" x14ac:dyDescent="0.25">
      <c r="A86" s="29"/>
      <c r="H86" s="25"/>
    </row>
    <row r="87" spans="1:8" x14ac:dyDescent="0.25">
      <c r="A87" s="29"/>
      <c r="H87" s="25"/>
    </row>
    <row r="88" spans="1:8" x14ac:dyDescent="0.25">
      <c r="A88" s="29"/>
      <c r="H88" s="25"/>
    </row>
    <row r="89" spans="1:8" x14ac:dyDescent="0.25">
      <c r="A89" s="29"/>
      <c r="H89" s="25"/>
    </row>
    <row r="90" spans="1:8" x14ac:dyDescent="0.25">
      <c r="A90" s="29"/>
      <c r="H90" s="25"/>
    </row>
    <row r="91" spans="1:8" x14ac:dyDescent="0.25">
      <c r="A91" s="29"/>
      <c r="H91" s="25"/>
    </row>
    <row r="92" spans="1:8" x14ac:dyDescent="0.25">
      <c r="A92" s="29"/>
      <c r="H92" s="25"/>
    </row>
    <row r="93" spans="1:8" x14ac:dyDescent="0.25">
      <c r="A93" s="29"/>
      <c r="H93" s="25"/>
    </row>
    <row r="94" spans="1:8" x14ac:dyDescent="0.25">
      <c r="A94" s="29"/>
      <c r="H94" s="25"/>
    </row>
    <row r="95" spans="1:8" x14ac:dyDescent="0.25">
      <c r="A95" s="29"/>
      <c r="H95" s="25"/>
    </row>
    <row r="96" spans="1:8" x14ac:dyDescent="0.25">
      <c r="A96" s="30"/>
      <c r="B96" s="26"/>
      <c r="C96" s="26"/>
      <c r="D96" s="26"/>
      <c r="E96" s="26"/>
      <c r="F96" s="26"/>
      <c r="G96" s="26"/>
      <c r="H96" s="27"/>
    </row>
    <row r="99" spans="1:8" x14ac:dyDescent="0.25">
      <c r="A99" s="45" t="s">
        <v>132</v>
      </c>
      <c r="B99" s="158" t="s">
        <v>133</v>
      </c>
      <c r="C99" s="158"/>
      <c r="D99" s="158"/>
      <c r="E99" s="158"/>
      <c r="F99" s="158"/>
      <c r="G99" s="158"/>
      <c r="H99" s="158"/>
    </row>
    <row r="100" spans="1:8" x14ac:dyDescent="0.25">
      <c r="A100" s="28"/>
      <c r="B100" s="23"/>
      <c r="C100" s="23"/>
      <c r="D100" s="23"/>
      <c r="E100" s="23"/>
      <c r="F100" s="23"/>
      <c r="G100" s="23"/>
      <c r="H100" s="24"/>
    </row>
    <row r="101" spans="1:8" x14ac:dyDescent="0.25">
      <c r="A101" s="29"/>
      <c r="H101" s="25"/>
    </row>
    <row r="102" spans="1:8" x14ac:dyDescent="0.25">
      <c r="A102" s="29"/>
      <c r="H102" s="25"/>
    </row>
    <row r="103" spans="1:8" x14ac:dyDescent="0.25">
      <c r="A103" s="29"/>
      <c r="H103" s="25"/>
    </row>
    <row r="104" spans="1:8" x14ac:dyDescent="0.25">
      <c r="A104" s="29"/>
      <c r="H104" s="25"/>
    </row>
    <row r="105" spans="1:8" x14ac:dyDescent="0.25">
      <c r="A105" s="29"/>
      <c r="H105" s="25"/>
    </row>
    <row r="106" spans="1:8" x14ac:dyDescent="0.25">
      <c r="A106" s="29"/>
      <c r="H106" s="25"/>
    </row>
    <row r="107" spans="1:8" x14ac:dyDescent="0.25">
      <c r="A107" s="29"/>
      <c r="H107" s="25"/>
    </row>
    <row r="108" spans="1:8" x14ac:dyDescent="0.25">
      <c r="A108" s="30"/>
      <c r="B108" s="26"/>
      <c r="C108" s="26"/>
      <c r="D108" s="26"/>
      <c r="E108" s="26"/>
      <c r="F108" s="26"/>
      <c r="G108" s="26"/>
      <c r="H108" s="27"/>
    </row>
    <row r="111" spans="1:8" x14ac:dyDescent="0.25">
      <c r="A111" s="45" t="s">
        <v>137</v>
      </c>
      <c r="B111" s="158" t="s">
        <v>145</v>
      </c>
      <c r="C111" s="158"/>
      <c r="D111" s="158"/>
      <c r="E111" s="158"/>
      <c r="F111" s="158"/>
      <c r="G111" s="158"/>
      <c r="H111" s="158"/>
    </row>
    <row r="112" spans="1:8" x14ac:dyDescent="0.25">
      <c r="A112" s="28"/>
      <c r="B112" s="23"/>
      <c r="C112" s="23"/>
      <c r="D112" s="23"/>
      <c r="E112" s="23"/>
      <c r="F112" s="23"/>
      <c r="G112" s="23"/>
      <c r="H112" s="24"/>
    </row>
    <row r="113" spans="1:8" x14ac:dyDescent="0.25">
      <c r="A113" s="28"/>
      <c r="B113" s="23"/>
      <c r="C113" s="23"/>
      <c r="D113" s="23"/>
      <c r="E113" s="23"/>
      <c r="F113" s="23"/>
      <c r="G113" s="23"/>
      <c r="H113" s="25"/>
    </row>
    <row r="114" spans="1:8" x14ac:dyDescent="0.25">
      <c r="A114" s="29"/>
      <c r="H114" s="25"/>
    </row>
    <row r="115" spans="1:8" x14ac:dyDescent="0.25">
      <c r="A115" s="29"/>
      <c r="H115" s="25"/>
    </row>
    <row r="116" spans="1:8" x14ac:dyDescent="0.25">
      <c r="A116" s="29"/>
      <c r="H116" s="25"/>
    </row>
    <row r="117" spans="1:8" x14ac:dyDescent="0.25">
      <c r="A117" s="29"/>
      <c r="H117" s="25"/>
    </row>
    <row r="118" spans="1:8" x14ac:dyDescent="0.25">
      <c r="A118" s="29"/>
      <c r="H118" s="25"/>
    </row>
    <row r="119" spans="1:8" x14ac:dyDescent="0.25">
      <c r="A119" s="29"/>
      <c r="H119" s="25"/>
    </row>
    <row r="120" spans="1:8" x14ac:dyDescent="0.25">
      <c r="A120" s="29"/>
      <c r="H120" s="25"/>
    </row>
    <row r="121" spans="1:8" x14ac:dyDescent="0.25">
      <c r="A121" s="29"/>
      <c r="H121" s="25"/>
    </row>
    <row r="122" spans="1:8" x14ac:dyDescent="0.25">
      <c r="A122" s="29"/>
      <c r="H122" s="25"/>
    </row>
    <row r="123" spans="1:8" x14ac:dyDescent="0.25">
      <c r="A123" s="29"/>
      <c r="H123" s="25"/>
    </row>
    <row r="124" spans="1:8" x14ac:dyDescent="0.25">
      <c r="A124" s="29"/>
      <c r="H124" s="25"/>
    </row>
    <row r="125" spans="1:8" x14ac:dyDescent="0.25">
      <c r="A125" s="29"/>
      <c r="H125" s="25"/>
    </row>
    <row r="126" spans="1:8" x14ac:dyDescent="0.25">
      <c r="A126" s="29"/>
      <c r="H126" s="25"/>
    </row>
    <row r="127" spans="1:8" x14ac:dyDescent="0.25">
      <c r="A127" s="29"/>
      <c r="H127" s="25"/>
    </row>
    <row r="128" spans="1:8" x14ac:dyDescent="0.25">
      <c r="A128" s="30"/>
      <c r="B128" s="26"/>
      <c r="C128" s="26"/>
      <c r="D128" s="26"/>
      <c r="E128" s="26"/>
      <c r="F128" s="26"/>
      <c r="G128" s="26"/>
      <c r="H128" s="27"/>
    </row>
    <row r="131" spans="1:8" x14ac:dyDescent="0.25">
      <c r="A131" s="45" t="s">
        <v>139</v>
      </c>
      <c r="B131" s="158" t="s">
        <v>138</v>
      </c>
      <c r="C131" s="158"/>
      <c r="D131" s="158"/>
      <c r="E131" s="158"/>
      <c r="F131" s="158"/>
      <c r="G131" s="158"/>
      <c r="H131" s="158"/>
    </row>
    <row r="132" spans="1:8" x14ac:dyDescent="0.25">
      <c r="A132" s="46"/>
      <c r="H132" s="25"/>
    </row>
    <row r="133" spans="1:8" x14ac:dyDescent="0.25">
      <c r="A133" s="46"/>
      <c r="H133" s="25"/>
    </row>
    <row r="134" spans="1:8" x14ac:dyDescent="0.25">
      <c r="A134" s="29"/>
      <c r="H134" s="25"/>
    </row>
    <row r="135" spans="1:8" x14ac:dyDescent="0.25">
      <c r="A135" s="29"/>
      <c r="H135" s="25"/>
    </row>
    <row r="136" spans="1:8" x14ac:dyDescent="0.25">
      <c r="A136" s="29"/>
      <c r="H136" s="25"/>
    </row>
    <row r="137" spans="1:8" x14ac:dyDescent="0.25">
      <c r="A137" s="29"/>
      <c r="H137" s="25"/>
    </row>
    <row r="138" spans="1:8" x14ac:dyDescent="0.25">
      <c r="A138" s="29"/>
      <c r="H138" s="25"/>
    </row>
    <row r="139" spans="1:8" x14ac:dyDescent="0.25">
      <c r="A139" s="29"/>
      <c r="H139" s="25"/>
    </row>
    <row r="140" spans="1:8" x14ac:dyDescent="0.25">
      <c r="A140" s="29"/>
      <c r="H140" s="25"/>
    </row>
    <row r="141" spans="1:8" x14ac:dyDescent="0.25">
      <c r="A141" s="29"/>
      <c r="H141" s="25"/>
    </row>
    <row r="142" spans="1:8" x14ac:dyDescent="0.25">
      <c r="A142" s="29"/>
      <c r="H142" s="25"/>
    </row>
    <row r="143" spans="1:8" x14ac:dyDescent="0.25">
      <c r="A143" s="29"/>
      <c r="H143" s="25"/>
    </row>
    <row r="144" spans="1:8" x14ac:dyDescent="0.25">
      <c r="A144" s="29"/>
      <c r="H144" s="25"/>
    </row>
    <row r="145" spans="1:8" x14ac:dyDescent="0.25">
      <c r="A145" s="29"/>
      <c r="H145" s="25"/>
    </row>
    <row r="146" spans="1:8" x14ac:dyDescent="0.25">
      <c r="A146" s="29"/>
      <c r="H146" s="25"/>
    </row>
    <row r="147" spans="1:8" x14ac:dyDescent="0.25">
      <c r="A147" s="29"/>
      <c r="H147" s="25"/>
    </row>
    <row r="148" spans="1:8" x14ac:dyDescent="0.25">
      <c r="A148" s="30"/>
      <c r="B148" s="26"/>
      <c r="C148" s="26"/>
      <c r="D148" s="26"/>
      <c r="E148" s="26"/>
      <c r="F148" s="26"/>
      <c r="G148" s="26"/>
      <c r="H148" s="27"/>
    </row>
    <row r="151" spans="1:8" x14ac:dyDescent="0.25">
      <c r="A151" s="45" t="s">
        <v>149</v>
      </c>
      <c r="B151" s="158" t="s">
        <v>140</v>
      </c>
      <c r="C151" s="158"/>
      <c r="D151" s="158"/>
      <c r="E151" s="158"/>
      <c r="F151" s="158"/>
      <c r="G151" s="158"/>
      <c r="H151" s="158"/>
    </row>
    <row r="152" spans="1:8" x14ac:dyDescent="0.25">
      <c r="A152" s="46"/>
      <c r="H152" s="25"/>
    </row>
    <row r="153" spans="1:8" x14ac:dyDescent="0.25">
      <c r="A153" s="46"/>
      <c r="H153" s="25"/>
    </row>
    <row r="154" spans="1:8" x14ac:dyDescent="0.25">
      <c r="A154" s="29"/>
      <c r="H154" s="25"/>
    </row>
    <row r="155" spans="1:8" x14ac:dyDescent="0.25">
      <c r="A155" s="29"/>
      <c r="H155" s="25"/>
    </row>
    <row r="156" spans="1:8" x14ac:dyDescent="0.25">
      <c r="A156" s="29"/>
      <c r="H156" s="25"/>
    </row>
    <row r="157" spans="1:8" x14ac:dyDescent="0.25">
      <c r="A157" s="29"/>
      <c r="H157" s="25"/>
    </row>
    <row r="158" spans="1:8" x14ac:dyDescent="0.25">
      <c r="A158" s="29"/>
      <c r="H158" s="25"/>
    </row>
    <row r="159" spans="1:8" x14ac:dyDescent="0.25">
      <c r="A159" s="29"/>
      <c r="H159" s="25"/>
    </row>
    <row r="160" spans="1:8" x14ac:dyDescent="0.25">
      <c r="A160" s="29"/>
      <c r="H160" s="25"/>
    </row>
    <row r="161" spans="1:8" x14ac:dyDescent="0.25">
      <c r="A161" s="29"/>
      <c r="H161" s="25"/>
    </row>
    <row r="162" spans="1:8" x14ac:dyDescent="0.25">
      <c r="A162" s="29"/>
      <c r="H162" s="25"/>
    </row>
    <row r="163" spans="1:8" x14ac:dyDescent="0.25">
      <c r="A163" s="29"/>
      <c r="H163" s="25"/>
    </row>
    <row r="164" spans="1:8" x14ac:dyDescent="0.25">
      <c r="A164" s="29"/>
      <c r="H164" s="25"/>
    </row>
    <row r="165" spans="1:8" x14ac:dyDescent="0.25">
      <c r="A165" s="29"/>
      <c r="H165" s="25"/>
    </row>
    <row r="166" spans="1:8" x14ac:dyDescent="0.25">
      <c r="A166" s="29"/>
      <c r="H166" s="25"/>
    </row>
    <row r="167" spans="1:8" x14ac:dyDescent="0.25">
      <c r="A167" s="29"/>
      <c r="H167" s="25"/>
    </row>
    <row r="168" spans="1:8" x14ac:dyDescent="0.25">
      <c r="A168" s="30"/>
      <c r="B168" s="26"/>
      <c r="C168" s="26"/>
      <c r="D168" s="26"/>
      <c r="E168" s="26"/>
      <c r="F168" s="26"/>
      <c r="G168" s="26"/>
      <c r="H168" s="27"/>
    </row>
  </sheetData>
  <mergeCells count="11">
    <mergeCell ref="B131:H131"/>
    <mergeCell ref="B151:H151"/>
    <mergeCell ref="B38:H38"/>
    <mergeCell ref="B51:H51"/>
    <mergeCell ref="B65:H65"/>
    <mergeCell ref="B25:H25"/>
    <mergeCell ref="B99:H99"/>
    <mergeCell ref="B111:H111"/>
    <mergeCell ref="A1:K1"/>
    <mergeCell ref="B3:H3"/>
    <mergeCell ref="A4:H5"/>
  </mergeCells>
  <hyperlinks>
    <hyperlink ref="A4" r:id="rId1" xr:uid="{00000000-0004-0000-03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Version 2</vt:lpstr>
      <vt:lpstr>Salary Reimbursement Analysis </vt:lpstr>
      <vt:lpstr>Salary + Fringe Expenses</vt:lpstr>
      <vt:lpstr>MD_GL0506_LBR_DIST - Labor Dist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Mendoza, Luis H. (OMB)</dc:creator>
  <cp:lastModifiedBy>Mendoza, Luis H. (OMB)</cp:lastModifiedBy>
  <cp:lastPrinted>2022-11-29T14:18:13Z</cp:lastPrinted>
  <dcterms:created xsi:type="dcterms:W3CDTF">2021-04-21T15:05:54Z</dcterms:created>
  <dcterms:modified xsi:type="dcterms:W3CDTF">2024-11-01T12:53:04Z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